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a11546c7f46245959c1e07056fbc2554\"/>
    </mc:Choice>
  </mc:AlternateContent>
  <xr:revisionPtr revIDLastSave="0" documentId="13_ncr:1_{BF916BB8-5949-41B5-B494-73C7F4FCB608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Lebendgeburten" sheetId="1" r:id="rId1"/>
    <sheet name="Uebersetzungen" sheetId="2" state="hidden" r:id="rId2"/>
  </sheets>
  <definedNames>
    <definedName name="_xlnm.Print_Area" localSheetId="0">Lebendgeburten!$A$1:$S$71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1" l="1"/>
  <c r="A71" i="1"/>
  <c r="A7" i="1"/>
  <c r="A9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Q11" i="1"/>
  <c r="N11" i="1"/>
  <c r="K11" i="1"/>
  <c r="H11" i="1"/>
  <c r="E11" i="1"/>
  <c r="B11" i="1"/>
</calcChain>
</file>

<file path=xl/sharedStrings.xml><?xml version="1.0" encoding="utf-8"?>
<sst xmlns="http://schemas.openxmlformats.org/spreadsheetml/2006/main" count="71" uniqueCount="60">
  <si>
    <t>Total</t>
  </si>
  <si>
    <t>Unter 25</t>
  </si>
  <si>
    <t>25-29</t>
  </si>
  <si>
    <t>30-34</t>
  </si>
  <si>
    <t>35-39</t>
  </si>
  <si>
    <t>40 und mehr</t>
  </si>
  <si>
    <t>Schweiz</t>
  </si>
  <si>
    <t>Ausland</t>
  </si>
  <si>
    <t>Jahr</t>
  </si>
  <si>
    <t>Quelle: BFS (BEVNAT)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</si>
  <si>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</si>
  <si>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</si>
  <si>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</si>
  <si>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</si>
  <si>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</si>
  <si>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</si>
  <si>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</si>
  <si>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</si>
  <si>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</si>
  <si>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</si>
  <si>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</si>
  <si>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</si>
  <si>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</si>
  <si>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</si>
  <si>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</si>
  <si>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Anno</t>
  </si>
  <si>
    <t>&lt;SpaltenTitel_2&gt;</t>
  </si>
  <si>
    <t>&lt;SpaltenTitel_3&gt;</t>
  </si>
  <si>
    <t>&lt;SpaltenTitel_4&gt;</t>
  </si>
  <si>
    <t>&lt;SpaltenTitel_5&gt;</t>
  </si>
  <si>
    <t>&lt;SpaltenTitel_6&gt;</t>
  </si>
  <si>
    <t>Totale</t>
  </si>
  <si>
    <t>&lt;Legende_1&gt;</t>
  </si>
  <si>
    <t>&lt;Legende_2&gt;</t>
  </si>
  <si>
    <t>&lt;Legende_3&gt;</t>
  </si>
  <si>
    <t>&lt;Legende_4&gt;</t>
  </si>
  <si>
    <t>&lt;Quelle_1&gt;</t>
  </si>
  <si>
    <t>Funtauna: UST (BEVNAT)</t>
  </si>
  <si>
    <t>Fonte: UST (BEVNAT)</t>
  </si>
  <si>
    <t>&lt;Aktualisierung&gt;</t>
  </si>
  <si>
    <t>&lt;SpaltenTitel_1.1&gt;</t>
  </si>
  <si>
    <t>&lt;SpaltenTitel_2.1&gt;</t>
  </si>
  <si>
    <t>Lebendgeburten in Graubünden nach Alter der Mutter und Staatsangehörigkeit des Kindes seit 1969</t>
  </si>
  <si>
    <t>&lt;SpaltenTitel_2.2&gt;</t>
  </si>
  <si>
    <t>&lt;SpaltenTitel_2.3&gt;</t>
  </si>
  <si>
    <t>Naschientschas vivas en il Grischun tenor la vegliadetgna da la mamma e naziunalitad da l'uffant dapi 1969</t>
  </si>
  <si>
    <t>Nati vivi nei Grigioni per età della madre e nazionalità del bambino dal 1969</t>
  </si>
  <si>
    <t>Sut 25</t>
  </si>
  <si>
    <t>35–39</t>
  </si>
  <si>
    <t>40 e dapli</t>
  </si>
  <si>
    <t>onn</t>
  </si>
  <si>
    <t>Svizra</t>
  </si>
  <si>
    <t>exteriur</t>
  </si>
  <si>
    <t>Svizzera</t>
  </si>
  <si>
    <t>Estero</t>
  </si>
  <si>
    <t>Meno di 25</t>
  </si>
  <si>
    <t>40 e oltre</t>
  </si>
  <si>
    <t>Letztmals aktualisiert am: 23.06.2026</t>
  </si>
  <si>
    <t>Ultima actualisaziun: 23.06.2026</t>
  </si>
  <si>
    <t>Ulimo aggiornamento: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</si>
</sst>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EEEC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3" fillId="2" borderId="0" xfId="0" applyFont="1" applyFill="1"/>
    <xf numFmtId="0" fontId="8" fillId="3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top" wrapText="1"/>
    </xf>
    <xf numFmtId="0" fontId="10" fillId="6" borderId="0" xfId="0" applyFont="1" applyFill="1" applyAlignment="1">
      <alignment wrapText="1"/>
    </xf>
    <xf numFmtId="0" fontId="6" fillId="7" borderId="3" xfId="0" applyFont="1" applyFill="1" applyBorder="1" applyAlignment="1">
      <alignment vertical="center"/>
    </xf>
    <xf numFmtId="3" fontId="0" fillId="2" borderId="0" xfId="0" applyNumberFormat="1" applyFill="1"/>
    <xf numFmtId="0" fontId="6" fillId="7" borderId="3" xfId="0" applyFont="1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3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396875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6</xdr:col>
      <xdr:colOff>409575</xdr:colOff>
      <xdr:row>0</xdr:row>
      <xdr:rowOff>19050</xdr:rowOff>
    </xdr:from>
    <xdr:to>
      <xdr:col>9</xdr:col>
      <xdr:colOff>524489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workbookViewId="0">
      <pane ySplit="12" topLeftCell="A13" activePane="bottomLeft" state="frozen"/>
      <selection pane="bottomLeft"/>
    </sheetView>
  </sheetViews>
  <sheetFormatPr baseColWidth="10" defaultRowHeight="12.75" x14ac:dyDescent="0.2"/>
  <cols>
    <col min="1" max="16384" width="11.42578125" style="4"/>
  </cols>
  <sheetData>
    <row r="1" spans="1:19" s="1" customFormat="1" x14ac:dyDescent="0.2"/>
    <row r="2" spans="1:19" s="1" customFormat="1" ht="15.75" x14ac:dyDescent="0.25">
      <c r="B2" s="11"/>
      <c r="C2" s="4"/>
      <c r="D2" s="4"/>
      <c r="E2" s="4"/>
    </row>
    <row r="3" spans="1:19" s="1" customFormat="1" ht="15.75" x14ac:dyDescent="0.25">
      <c r="B3" s="11"/>
      <c r="C3" s="4"/>
      <c r="D3" s="4"/>
      <c r="E3" s="4"/>
    </row>
    <row r="4" spans="1:19" s="1" customFormat="1" ht="15.75" x14ac:dyDescent="0.25">
      <c r="B4" s="11"/>
      <c r="C4" s="4"/>
      <c r="D4" s="4"/>
      <c r="E4" s="4"/>
    </row>
    <row r="5" spans="1:19" s="1" customFormat="1" x14ac:dyDescent="0.2"/>
    <row r="6" spans="1:19" s="1" customFormat="1" ht="6" customHeight="1" x14ac:dyDescent="0.2"/>
    <row r="7" spans="1:19" s="1" customFormat="1" ht="15.75" customHeight="1" x14ac:dyDescent="0.2">
      <c r="A7" s="29" t="str">
        <f>VLOOKUP("&lt;Fachbereich&gt;",Uebersetzungen!$B$3:$E$31,Uebersetzungen!$B$2+1,FALSE)</f>
        <v>Daten &amp; Statistik</v>
      </c>
      <c r="B7" s="29"/>
      <c r="C7" s="29"/>
      <c r="D7" s="29"/>
      <c r="E7" s="2"/>
      <c r="F7" s="2"/>
      <c r="G7" s="2"/>
      <c r="H7" s="2"/>
      <c r="I7" s="2"/>
    </row>
    <row r="8" spans="1:19" s="1" customFormat="1" ht="12.75" customHeight="1" x14ac:dyDescent="0.2">
      <c r="A8" s="3"/>
      <c r="B8" s="3"/>
      <c r="C8" s="3"/>
      <c r="D8" s="3"/>
      <c r="E8" s="2"/>
      <c r="F8" s="2"/>
      <c r="G8" s="2"/>
      <c r="H8" s="2"/>
      <c r="I8" s="2"/>
    </row>
    <row r="9" spans="1:19" ht="18" x14ac:dyDescent="0.25">
      <c r="A9" s="5" t="str">
        <f>VLOOKUP("&lt;Titel&gt;",Uebersetzungen!$B$3:$E$31,Uebersetzungen!$B$2+1,FALSE)</f>
        <v>Lebendgeburten in Graubünden nach Alter der Mutter und Staatsangehörigkeit des Kindes seit 1969</v>
      </c>
    </row>
    <row r="11" spans="1:19" s="6" customFormat="1" ht="26.25" customHeight="1" x14ac:dyDescent="0.2">
      <c r="B11" s="27" t="str">
        <f>VLOOKUP("&lt;SpaltenTitel_1&gt;",Uebersetzungen!$B$3:$E$31,Uebersetzungen!$B$2+1,FALSE)</f>
        <v>Total</v>
      </c>
      <c r="C11" s="28"/>
      <c r="D11" s="28"/>
      <c r="E11" s="27" t="str">
        <f>VLOOKUP("&lt;SpaltenTitel_2&gt;",Uebersetzungen!$B$3:$E$31,Uebersetzungen!$B$2+1,FALSE)</f>
        <v>Unter 25</v>
      </c>
      <c r="F11" s="28"/>
      <c r="G11" s="28"/>
      <c r="H11" s="27" t="str">
        <f>VLOOKUP("&lt;SpaltenTitel_3&gt;",Uebersetzungen!$B$3:$E$31,Uebersetzungen!$B$2+1,FALSE)</f>
        <v>25-29</v>
      </c>
      <c r="I11" s="28"/>
      <c r="J11" s="28"/>
      <c r="K11" s="27" t="str">
        <f>VLOOKUP("&lt;SpaltenTitel_4&gt;",Uebersetzungen!$B$3:$E$31,Uebersetzungen!$B$2+1,FALSE)</f>
        <v>30-34</v>
      </c>
      <c r="L11" s="28"/>
      <c r="M11" s="28"/>
      <c r="N11" s="27" t="str">
        <f>VLOOKUP("&lt;SpaltenTitel_5&gt;",Uebersetzungen!$B$3:$E$31,Uebersetzungen!$B$2+1,FALSE)</f>
        <v>35-39</v>
      </c>
      <c r="O11" s="28"/>
      <c r="P11" s="28"/>
      <c r="Q11" s="27" t="str">
        <f>VLOOKUP("&lt;SpaltenTitel_6&gt;",Uebersetzungen!$B$3:$E$31,Uebersetzungen!$B$2+1,FALSE)</f>
        <v>40 und mehr</v>
      </c>
      <c r="R11" s="28"/>
      <c r="S11" s="28"/>
    </row>
    <row r="12" spans="1:19" s="6" customFormat="1" ht="26.25" customHeight="1" x14ac:dyDescent="0.2">
      <c r="A12" s="25" t="str">
        <f>VLOOKUP("&lt;SpaltenTitel_1.1&gt;",Uebersetzungen!$B$3:$E$31,Uebersetzungen!$B$2+1,FALSE)</f>
        <v>Jahr</v>
      </c>
      <c r="B12" s="25" t="str">
        <f>VLOOKUP("&lt;SpaltenTitel_2.1&gt;",Uebersetzungen!$B$3:$E$31,Uebersetzungen!$B$2+1,FALSE)</f>
        <v>Total</v>
      </c>
      <c r="C12" s="25" t="str">
        <f>VLOOKUP("&lt;SpaltenTitel_2.2&gt;",Uebersetzungen!$B$3:$E$31,Uebersetzungen!$B$2+1,FALSE)</f>
        <v>Schweiz</v>
      </c>
      <c r="D12" s="25" t="str">
        <f>VLOOKUP("&lt;SpaltenTitel_2.3&gt;",Uebersetzungen!$B$3:$E$31,Uebersetzungen!$B$2+1,FALSE)</f>
        <v>Ausland</v>
      </c>
      <c r="E12" s="25" t="str">
        <f>VLOOKUP("&lt;SpaltenTitel_2.1&gt;",Uebersetzungen!$B$3:$E$31,Uebersetzungen!$B$2+1,FALSE)</f>
        <v>Total</v>
      </c>
      <c r="F12" s="25" t="str">
        <f>VLOOKUP("&lt;SpaltenTitel_2.2&gt;",Uebersetzungen!$B$3:$E$31,Uebersetzungen!$B$2+1,FALSE)</f>
        <v>Schweiz</v>
      </c>
      <c r="G12" s="25" t="str">
        <f>VLOOKUP("&lt;SpaltenTitel_2.3&gt;",Uebersetzungen!$B$3:$E$31,Uebersetzungen!$B$2+1,FALSE)</f>
        <v>Ausland</v>
      </c>
      <c r="H12" s="25" t="str">
        <f>VLOOKUP("&lt;SpaltenTitel_2.1&gt;",Uebersetzungen!$B$3:$E$31,Uebersetzungen!$B$2+1,FALSE)</f>
        <v>Total</v>
      </c>
      <c r="I12" s="25" t="str">
        <f>VLOOKUP("&lt;SpaltenTitel_2.2&gt;",Uebersetzungen!$B$3:$E$31,Uebersetzungen!$B$2+1,FALSE)</f>
        <v>Schweiz</v>
      </c>
      <c r="J12" s="25" t="str">
        <f>VLOOKUP("&lt;SpaltenTitel_2.3&gt;",Uebersetzungen!$B$3:$E$31,Uebersetzungen!$B$2+1,FALSE)</f>
        <v>Ausland</v>
      </c>
      <c r="K12" s="25" t="str">
        <f>VLOOKUP("&lt;SpaltenTitel_2.1&gt;",Uebersetzungen!$B$3:$E$31,Uebersetzungen!$B$2+1,FALSE)</f>
        <v>Total</v>
      </c>
      <c r="L12" s="25" t="str">
        <f>VLOOKUP("&lt;SpaltenTitel_2.2&gt;",Uebersetzungen!$B$3:$E$31,Uebersetzungen!$B$2+1,FALSE)</f>
        <v>Schweiz</v>
      </c>
      <c r="M12" s="25" t="str">
        <f>VLOOKUP("&lt;SpaltenTitel_2.3&gt;",Uebersetzungen!$B$3:$E$31,Uebersetzungen!$B$2+1,FALSE)</f>
        <v>Ausland</v>
      </c>
      <c r="N12" s="25" t="str">
        <f>VLOOKUP("&lt;SpaltenTitel_2.1&gt;",Uebersetzungen!$B$3:$E$31,Uebersetzungen!$B$2+1,FALSE)</f>
        <v>Total</v>
      </c>
      <c r="O12" s="25" t="str">
        <f>VLOOKUP("&lt;SpaltenTitel_2.2&gt;",Uebersetzungen!$B$3:$E$31,Uebersetzungen!$B$2+1,FALSE)</f>
        <v>Schweiz</v>
      </c>
      <c r="P12" s="25" t="str">
        <f>VLOOKUP("&lt;SpaltenTitel_2.3&gt;",Uebersetzungen!$B$3:$E$31,Uebersetzungen!$B$2+1,FALSE)</f>
        <v>Ausland</v>
      </c>
      <c r="Q12" s="25" t="str">
        <f>VLOOKUP("&lt;SpaltenTitel_2.1&gt;",Uebersetzungen!$B$3:$E$31,Uebersetzungen!$B$2+1,FALSE)</f>
        <v>Total</v>
      </c>
      <c r="R12" s="25" t="str">
        <f>VLOOKUP("&lt;SpaltenTitel_2.2&gt;",Uebersetzungen!$B$3:$E$31,Uebersetzungen!$B$2+1,FALSE)</f>
        <v>Schweiz</v>
      </c>
      <c r="S12" s="25" t="str">
        <f>VLOOKUP("&lt;SpaltenTitel_2.3&gt;",Uebersetzungen!$B$3:$E$31,Uebersetzungen!$B$2+1,FALSE)</f>
        <v>Ausland</v>
      </c>
    </row>
    <row r="13" spans="1:19" x14ac:dyDescent="0.2">
      <c r="A13" s="9">
        <v>1969</v>
      </c>
      <c r="B13" s="7">
        <v>2819</v>
      </c>
      <c r="C13" s="7">
        <v>2204</v>
      </c>
      <c r="D13" s="7">
        <v>615</v>
      </c>
      <c r="E13" s="7">
        <v>847</v>
      </c>
      <c r="F13" s="7">
        <v>612</v>
      </c>
      <c r="G13" s="7">
        <v>235</v>
      </c>
      <c r="H13" s="7">
        <v>959</v>
      </c>
      <c r="I13" s="7">
        <v>741</v>
      </c>
      <c r="J13" s="7">
        <v>218</v>
      </c>
      <c r="K13" s="7">
        <v>590</v>
      </c>
      <c r="L13" s="7">
        <v>480</v>
      </c>
      <c r="M13" s="7">
        <v>110</v>
      </c>
      <c r="N13" s="7">
        <v>307</v>
      </c>
      <c r="O13" s="7">
        <v>266</v>
      </c>
      <c r="P13" s="7">
        <v>41</v>
      </c>
      <c r="Q13" s="7">
        <v>116</v>
      </c>
      <c r="R13" s="7">
        <v>105</v>
      </c>
      <c r="S13" s="7">
        <v>11</v>
      </c>
    </row>
    <row r="14" spans="1:19" x14ac:dyDescent="0.2">
      <c r="A14" s="9">
        <v>1970</v>
      </c>
      <c r="B14" s="7">
        <v>2775</v>
      </c>
      <c r="C14" s="7">
        <v>2164</v>
      </c>
      <c r="D14" s="7">
        <v>611</v>
      </c>
      <c r="E14" s="7">
        <v>871</v>
      </c>
      <c r="F14" s="7">
        <v>641</v>
      </c>
      <c r="G14" s="7">
        <v>230</v>
      </c>
      <c r="H14" s="7">
        <v>979</v>
      </c>
      <c r="I14" s="7">
        <v>754</v>
      </c>
      <c r="J14" s="7">
        <v>225</v>
      </c>
      <c r="K14" s="7">
        <v>550</v>
      </c>
      <c r="L14" s="7">
        <v>445</v>
      </c>
      <c r="M14" s="7">
        <v>105</v>
      </c>
      <c r="N14" s="7">
        <v>274</v>
      </c>
      <c r="O14" s="7">
        <v>240</v>
      </c>
      <c r="P14" s="7">
        <v>34</v>
      </c>
      <c r="Q14" s="7">
        <v>101</v>
      </c>
      <c r="R14" s="7">
        <v>84</v>
      </c>
      <c r="S14" s="7">
        <v>17</v>
      </c>
    </row>
    <row r="15" spans="1:19" x14ac:dyDescent="0.2">
      <c r="A15" s="9">
        <v>1971</v>
      </c>
      <c r="B15" s="7">
        <v>2728</v>
      </c>
      <c r="C15" s="7">
        <v>2113</v>
      </c>
      <c r="D15" s="7">
        <v>615</v>
      </c>
      <c r="E15" s="7">
        <v>892</v>
      </c>
      <c r="F15" s="7">
        <v>661</v>
      </c>
      <c r="G15" s="7">
        <v>231</v>
      </c>
      <c r="H15" s="7">
        <v>902</v>
      </c>
      <c r="I15" s="7">
        <v>701</v>
      </c>
      <c r="J15" s="7">
        <v>201</v>
      </c>
      <c r="K15" s="7">
        <v>586</v>
      </c>
      <c r="L15" s="7">
        <v>462</v>
      </c>
      <c r="M15" s="7">
        <v>124</v>
      </c>
      <c r="N15" s="7">
        <v>254</v>
      </c>
      <c r="O15" s="7">
        <v>205</v>
      </c>
      <c r="P15" s="7">
        <v>49</v>
      </c>
      <c r="Q15" s="7">
        <v>94</v>
      </c>
      <c r="R15" s="7">
        <v>84</v>
      </c>
      <c r="S15" s="7">
        <v>10</v>
      </c>
    </row>
    <row r="16" spans="1:19" x14ac:dyDescent="0.2">
      <c r="A16" s="9">
        <v>1972</v>
      </c>
      <c r="B16" s="7">
        <v>2522</v>
      </c>
      <c r="C16" s="7">
        <v>1969</v>
      </c>
      <c r="D16" s="7">
        <v>553</v>
      </c>
      <c r="E16" s="7">
        <v>743</v>
      </c>
      <c r="F16" s="7">
        <v>533</v>
      </c>
      <c r="G16" s="7">
        <v>210</v>
      </c>
      <c r="H16" s="7">
        <v>948</v>
      </c>
      <c r="I16" s="7">
        <v>761</v>
      </c>
      <c r="J16" s="7">
        <v>187</v>
      </c>
      <c r="K16" s="7">
        <v>490</v>
      </c>
      <c r="L16" s="7">
        <v>384</v>
      </c>
      <c r="M16" s="7">
        <v>106</v>
      </c>
      <c r="N16" s="7">
        <v>250</v>
      </c>
      <c r="O16" s="7">
        <v>215</v>
      </c>
      <c r="P16" s="7">
        <v>35</v>
      </c>
      <c r="Q16" s="7">
        <v>91</v>
      </c>
      <c r="R16" s="7">
        <v>76</v>
      </c>
      <c r="S16" s="7">
        <v>15</v>
      </c>
    </row>
    <row r="17" spans="1:19" x14ac:dyDescent="0.2">
      <c r="A17" s="9">
        <v>1973</v>
      </c>
      <c r="B17" s="7">
        <v>2429</v>
      </c>
      <c r="C17" s="7">
        <v>1850</v>
      </c>
      <c r="D17" s="7">
        <v>579</v>
      </c>
      <c r="E17" s="7">
        <v>722</v>
      </c>
      <c r="F17" s="7">
        <v>526</v>
      </c>
      <c r="G17" s="7">
        <v>196</v>
      </c>
      <c r="H17" s="7">
        <v>938</v>
      </c>
      <c r="I17" s="7">
        <v>722</v>
      </c>
      <c r="J17" s="7">
        <v>216</v>
      </c>
      <c r="K17" s="7">
        <v>503</v>
      </c>
      <c r="L17" s="7">
        <v>386</v>
      </c>
      <c r="M17" s="7">
        <v>117</v>
      </c>
      <c r="N17" s="7">
        <v>186</v>
      </c>
      <c r="O17" s="7">
        <v>148</v>
      </c>
      <c r="P17" s="7">
        <v>38</v>
      </c>
      <c r="Q17" s="7">
        <v>80</v>
      </c>
      <c r="R17" s="7">
        <v>68</v>
      </c>
      <c r="S17" s="7">
        <v>12</v>
      </c>
    </row>
    <row r="18" spans="1:19" x14ac:dyDescent="0.2">
      <c r="A18" s="9">
        <v>1974</v>
      </c>
      <c r="B18" s="7">
        <v>2268</v>
      </c>
      <c r="C18" s="7">
        <v>1783</v>
      </c>
      <c r="D18" s="7">
        <v>485</v>
      </c>
      <c r="E18" s="7">
        <v>674</v>
      </c>
      <c r="F18" s="7">
        <v>497</v>
      </c>
      <c r="G18" s="7">
        <v>177</v>
      </c>
      <c r="H18" s="7">
        <v>869</v>
      </c>
      <c r="I18" s="7">
        <v>701</v>
      </c>
      <c r="J18" s="7">
        <v>168</v>
      </c>
      <c r="K18" s="7">
        <v>467</v>
      </c>
      <c r="L18" s="7">
        <v>370</v>
      </c>
      <c r="M18" s="7">
        <v>97</v>
      </c>
      <c r="N18" s="7">
        <v>187</v>
      </c>
      <c r="O18" s="7">
        <v>154</v>
      </c>
      <c r="P18" s="7">
        <v>33</v>
      </c>
      <c r="Q18" s="7">
        <v>71</v>
      </c>
      <c r="R18" s="7">
        <v>61</v>
      </c>
      <c r="S18" s="7">
        <v>10</v>
      </c>
    </row>
    <row r="19" spans="1:19" x14ac:dyDescent="0.2">
      <c r="A19" s="9">
        <v>1975</v>
      </c>
      <c r="B19" s="7">
        <v>2116</v>
      </c>
      <c r="C19" s="7">
        <v>1647</v>
      </c>
      <c r="D19" s="7">
        <v>469</v>
      </c>
      <c r="E19" s="7">
        <v>645</v>
      </c>
      <c r="F19" s="7">
        <v>479</v>
      </c>
      <c r="G19" s="7">
        <v>166</v>
      </c>
      <c r="H19" s="7">
        <v>832</v>
      </c>
      <c r="I19" s="7">
        <v>662</v>
      </c>
      <c r="J19" s="7">
        <v>170</v>
      </c>
      <c r="K19" s="7">
        <v>449</v>
      </c>
      <c r="L19" s="7">
        <v>351</v>
      </c>
      <c r="M19" s="7">
        <v>98</v>
      </c>
      <c r="N19" s="7">
        <v>149</v>
      </c>
      <c r="O19" s="7">
        <v>117</v>
      </c>
      <c r="P19" s="7">
        <v>32</v>
      </c>
      <c r="Q19" s="7">
        <v>41</v>
      </c>
      <c r="R19" s="7">
        <v>38</v>
      </c>
      <c r="S19" s="7">
        <v>3</v>
      </c>
    </row>
    <row r="20" spans="1:19" x14ac:dyDescent="0.2">
      <c r="A20" s="9">
        <v>1976</v>
      </c>
      <c r="B20" s="7">
        <v>2149</v>
      </c>
      <c r="C20" s="7">
        <v>1779</v>
      </c>
      <c r="D20" s="7">
        <v>370</v>
      </c>
      <c r="E20" s="7">
        <v>629</v>
      </c>
      <c r="F20" s="7">
        <v>491</v>
      </c>
      <c r="G20" s="7">
        <v>138</v>
      </c>
      <c r="H20" s="7">
        <v>839</v>
      </c>
      <c r="I20" s="7">
        <v>721</v>
      </c>
      <c r="J20" s="7">
        <v>118</v>
      </c>
      <c r="K20" s="7">
        <v>481</v>
      </c>
      <c r="L20" s="7">
        <v>395</v>
      </c>
      <c r="M20" s="7">
        <v>86</v>
      </c>
      <c r="N20" s="7">
        <v>152</v>
      </c>
      <c r="O20" s="7">
        <v>134</v>
      </c>
      <c r="P20" s="7">
        <v>18</v>
      </c>
      <c r="Q20" s="7">
        <v>48</v>
      </c>
      <c r="R20" s="7">
        <v>38</v>
      </c>
      <c r="S20" s="7">
        <v>10</v>
      </c>
    </row>
    <row r="21" spans="1:19" x14ac:dyDescent="0.2">
      <c r="A21" s="9">
        <v>1977</v>
      </c>
      <c r="B21" s="7">
        <v>2033</v>
      </c>
      <c r="C21" s="7">
        <v>1677</v>
      </c>
      <c r="D21" s="7">
        <v>356</v>
      </c>
      <c r="E21" s="7">
        <v>539</v>
      </c>
      <c r="F21" s="7">
        <v>421</v>
      </c>
      <c r="G21" s="7">
        <v>118</v>
      </c>
      <c r="H21" s="7">
        <v>854</v>
      </c>
      <c r="I21" s="7">
        <v>724</v>
      </c>
      <c r="J21" s="7">
        <v>130</v>
      </c>
      <c r="K21" s="7">
        <v>461</v>
      </c>
      <c r="L21" s="7">
        <v>386</v>
      </c>
      <c r="M21" s="7">
        <v>75</v>
      </c>
      <c r="N21" s="7">
        <v>135</v>
      </c>
      <c r="O21" s="7">
        <v>112</v>
      </c>
      <c r="P21" s="7">
        <v>23</v>
      </c>
      <c r="Q21" s="7">
        <v>44</v>
      </c>
      <c r="R21" s="7">
        <v>34</v>
      </c>
      <c r="S21" s="7">
        <v>10</v>
      </c>
    </row>
    <row r="22" spans="1:19" x14ac:dyDescent="0.2">
      <c r="A22" s="9">
        <v>1978</v>
      </c>
      <c r="B22" s="7">
        <v>1979</v>
      </c>
      <c r="C22" s="7">
        <v>1747</v>
      </c>
      <c r="D22" s="7">
        <v>232</v>
      </c>
      <c r="E22" s="7">
        <v>514</v>
      </c>
      <c r="F22" s="7">
        <v>451</v>
      </c>
      <c r="G22" s="7">
        <v>63</v>
      </c>
      <c r="H22" s="7">
        <v>812</v>
      </c>
      <c r="I22" s="7">
        <v>719</v>
      </c>
      <c r="J22" s="7">
        <v>93</v>
      </c>
      <c r="K22" s="7">
        <v>464</v>
      </c>
      <c r="L22" s="7">
        <v>419</v>
      </c>
      <c r="M22" s="7">
        <v>45</v>
      </c>
      <c r="N22" s="7">
        <v>154</v>
      </c>
      <c r="O22" s="7">
        <v>131</v>
      </c>
      <c r="P22" s="7">
        <v>23</v>
      </c>
      <c r="Q22" s="7">
        <v>35</v>
      </c>
      <c r="R22" s="7">
        <v>27</v>
      </c>
      <c r="S22" s="7">
        <v>8</v>
      </c>
    </row>
    <row r="23" spans="1:19" x14ac:dyDescent="0.2">
      <c r="A23" s="9">
        <v>1979</v>
      </c>
      <c r="B23" s="7">
        <v>2073</v>
      </c>
      <c r="C23" s="7">
        <v>1883</v>
      </c>
      <c r="D23" s="7">
        <v>190</v>
      </c>
      <c r="E23" s="7">
        <v>518</v>
      </c>
      <c r="F23" s="7">
        <v>471</v>
      </c>
      <c r="G23" s="7">
        <v>47</v>
      </c>
      <c r="H23" s="7">
        <v>848</v>
      </c>
      <c r="I23" s="7">
        <v>768</v>
      </c>
      <c r="J23" s="7">
        <v>80</v>
      </c>
      <c r="K23" s="7">
        <v>524</v>
      </c>
      <c r="L23" s="7">
        <v>483</v>
      </c>
      <c r="M23" s="7">
        <v>41</v>
      </c>
      <c r="N23" s="7">
        <v>149</v>
      </c>
      <c r="O23" s="7">
        <v>129</v>
      </c>
      <c r="P23" s="7">
        <v>20</v>
      </c>
      <c r="Q23" s="7">
        <v>34</v>
      </c>
      <c r="R23" s="7">
        <v>32</v>
      </c>
      <c r="S23" s="7">
        <v>2</v>
      </c>
    </row>
    <row r="24" spans="1:19" x14ac:dyDescent="0.2">
      <c r="A24" s="9">
        <v>1980</v>
      </c>
      <c r="B24" s="7">
        <v>2054</v>
      </c>
      <c r="C24" s="7">
        <v>1848</v>
      </c>
      <c r="D24" s="7">
        <v>206</v>
      </c>
      <c r="E24" s="7">
        <v>524</v>
      </c>
      <c r="F24" s="7">
        <v>441</v>
      </c>
      <c r="G24" s="7">
        <v>83</v>
      </c>
      <c r="H24" s="7">
        <v>811</v>
      </c>
      <c r="I24" s="7">
        <v>740</v>
      </c>
      <c r="J24" s="7">
        <v>71</v>
      </c>
      <c r="K24" s="7">
        <v>530</v>
      </c>
      <c r="L24" s="7">
        <v>492</v>
      </c>
      <c r="M24" s="7">
        <v>38</v>
      </c>
      <c r="N24" s="7">
        <v>163</v>
      </c>
      <c r="O24" s="7">
        <v>150</v>
      </c>
      <c r="P24" s="7">
        <v>13</v>
      </c>
      <c r="Q24" s="7">
        <v>26</v>
      </c>
      <c r="R24" s="7">
        <v>25</v>
      </c>
      <c r="S24" s="7">
        <v>1</v>
      </c>
    </row>
    <row r="25" spans="1:19" x14ac:dyDescent="0.2">
      <c r="A25" s="9">
        <v>1981</v>
      </c>
      <c r="B25" s="7">
        <v>2127</v>
      </c>
      <c r="C25" s="7">
        <v>1936</v>
      </c>
      <c r="D25" s="7">
        <v>191</v>
      </c>
      <c r="E25" s="7">
        <v>568</v>
      </c>
      <c r="F25" s="7">
        <v>491</v>
      </c>
      <c r="G25" s="7">
        <v>77</v>
      </c>
      <c r="H25" s="7">
        <v>826</v>
      </c>
      <c r="I25" s="7">
        <v>765</v>
      </c>
      <c r="J25" s="7">
        <v>61</v>
      </c>
      <c r="K25" s="7">
        <v>556</v>
      </c>
      <c r="L25" s="7">
        <v>513</v>
      </c>
      <c r="M25" s="7">
        <v>43</v>
      </c>
      <c r="N25" s="7">
        <v>144</v>
      </c>
      <c r="O25" s="7">
        <v>136</v>
      </c>
      <c r="P25" s="7">
        <v>8</v>
      </c>
      <c r="Q25" s="7">
        <v>33</v>
      </c>
      <c r="R25" s="7">
        <v>31</v>
      </c>
      <c r="S25" s="7">
        <v>2</v>
      </c>
    </row>
    <row r="26" spans="1:19" x14ac:dyDescent="0.2">
      <c r="A26" s="9">
        <v>1982</v>
      </c>
      <c r="B26" s="7">
        <v>2080</v>
      </c>
      <c r="C26" s="7">
        <v>1886</v>
      </c>
      <c r="D26" s="7">
        <v>194</v>
      </c>
      <c r="E26" s="7">
        <v>566</v>
      </c>
      <c r="F26" s="7">
        <v>489</v>
      </c>
      <c r="G26" s="7">
        <v>77</v>
      </c>
      <c r="H26" s="7">
        <v>796</v>
      </c>
      <c r="I26" s="7">
        <v>732</v>
      </c>
      <c r="J26" s="7">
        <v>64</v>
      </c>
      <c r="K26" s="7">
        <v>538</v>
      </c>
      <c r="L26" s="7">
        <v>505</v>
      </c>
      <c r="M26" s="7">
        <v>33</v>
      </c>
      <c r="N26" s="7">
        <v>161</v>
      </c>
      <c r="O26" s="7">
        <v>143</v>
      </c>
      <c r="P26" s="7">
        <v>18</v>
      </c>
      <c r="Q26" s="7">
        <v>19</v>
      </c>
      <c r="R26" s="7">
        <v>17</v>
      </c>
      <c r="S26" s="7">
        <v>2</v>
      </c>
    </row>
    <row r="27" spans="1:19" x14ac:dyDescent="0.2">
      <c r="A27" s="9">
        <v>1983</v>
      </c>
      <c r="B27" s="7">
        <v>2122</v>
      </c>
      <c r="C27" s="7">
        <v>1945</v>
      </c>
      <c r="D27" s="7">
        <v>177</v>
      </c>
      <c r="E27" s="7">
        <v>534</v>
      </c>
      <c r="F27" s="7">
        <v>466</v>
      </c>
      <c r="G27" s="7">
        <v>68</v>
      </c>
      <c r="H27" s="7">
        <v>889</v>
      </c>
      <c r="I27" s="7">
        <v>823</v>
      </c>
      <c r="J27" s="7">
        <v>66</v>
      </c>
      <c r="K27" s="7">
        <v>528</v>
      </c>
      <c r="L27" s="7">
        <v>502</v>
      </c>
      <c r="M27" s="7">
        <v>26</v>
      </c>
      <c r="N27" s="7">
        <v>140</v>
      </c>
      <c r="O27" s="7">
        <v>127</v>
      </c>
      <c r="P27" s="7">
        <v>13</v>
      </c>
      <c r="Q27" s="7">
        <v>31</v>
      </c>
      <c r="R27" s="7">
        <v>27</v>
      </c>
      <c r="S27" s="7">
        <v>4</v>
      </c>
    </row>
    <row r="28" spans="1:19" x14ac:dyDescent="0.2">
      <c r="A28" s="9">
        <v>1984</v>
      </c>
      <c r="B28" s="7">
        <v>2155</v>
      </c>
      <c r="C28" s="7">
        <v>1966</v>
      </c>
      <c r="D28" s="7">
        <v>189</v>
      </c>
      <c r="E28" s="7">
        <v>524</v>
      </c>
      <c r="F28" s="7">
        <v>464</v>
      </c>
      <c r="G28" s="7">
        <v>60</v>
      </c>
      <c r="H28" s="7">
        <v>885</v>
      </c>
      <c r="I28" s="7">
        <v>804</v>
      </c>
      <c r="J28" s="7">
        <v>81</v>
      </c>
      <c r="K28" s="7">
        <v>558</v>
      </c>
      <c r="L28" s="7">
        <v>523</v>
      </c>
      <c r="M28" s="7">
        <v>35</v>
      </c>
      <c r="N28" s="7">
        <v>159</v>
      </c>
      <c r="O28" s="7">
        <v>147</v>
      </c>
      <c r="P28" s="7">
        <v>12</v>
      </c>
      <c r="Q28" s="7">
        <v>29</v>
      </c>
      <c r="R28" s="7">
        <v>28</v>
      </c>
      <c r="S28" s="7">
        <v>1</v>
      </c>
    </row>
    <row r="29" spans="1:19" x14ac:dyDescent="0.2">
      <c r="A29" s="9">
        <v>1985</v>
      </c>
      <c r="B29" s="7">
        <v>2153</v>
      </c>
      <c r="C29" s="7">
        <v>1978</v>
      </c>
      <c r="D29" s="7">
        <v>175</v>
      </c>
      <c r="E29" s="7">
        <v>506</v>
      </c>
      <c r="F29" s="7">
        <v>444</v>
      </c>
      <c r="G29" s="7">
        <v>62</v>
      </c>
      <c r="H29" s="7">
        <v>885</v>
      </c>
      <c r="I29" s="7">
        <v>820</v>
      </c>
      <c r="J29" s="7">
        <v>65</v>
      </c>
      <c r="K29" s="7">
        <v>563</v>
      </c>
      <c r="L29" s="7">
        <v>528</v>
      </c>
      <c r="M29" s="7">
        <v>35</v>
      </c>
      <c r="N29" s="7">
        <v>174</v>
      </c>
      <c r="O29" s="7">
        <v>164</v>
      </c>
      <c r="P29" s="7">
        <v>10</v>
      </c>
      <c r="Q29" s="7">
        <v>25</v>
      </c>
      <c r="R29" s="7">
        <v>22</v>
      </c>
      <c r="S29" s="7">
        <v>3</v>
      </c>
    </row>
    <row r="30" spans="1:19" x14ac:dyDescent="0.2">
      <c r="A30" s="9">
        <v>1986</v>
      </c>
      <c r="B30" s="7">
        <v>2166</v>
      </c>
      <c r="C30" s="7">
        <v>1974</v>
      </c>
      <c r="D30" s="7">
        <v>192</v>
      </c>
      <c r="E30" s="7">
        <v>447</v>
      </c>
      <c r="F30" s="7">
        <v>391</v>
      </c>
      <c r="G30" s="7">
        <v>56</v>
      </c>
      <c r="H30" s="7">
        <v>909</v>
      </c>
      <c r="I30" s="7">
        <v>835</v>
      </c>
      <c r="J30" s="7">
        <v>74</v>
      </c>
      <c r="K30" s="7">
        <v>612</v>
      </c>
      <c r="L30" s="7">
        <v>565</v>
      </c>
      <c r="M30" s="7">
        <v>47</v>
      </c>
      <c r="N30" s="7">
        <v>173</v>
      </c>
      <c r="O30" s="7">
        <v>159</v>
      </c>
      <c r="P30" s="7">
        <v>14</v>
      </c>
      <c r="Q30" s="7">
        <v>25</v>
      </c>
      <c r="R30" s="7">
        <v>24</v>
      </c>
      <c r="S30" s="7">
        <v>1</v>
      </c>
    </row>
    <row r="31" spans="1:19" x14ac:dyDescent="0.2">
      <c r="A31" s="9">
        <v>1987</v>
      </c>
      <c r="B31" s="7">
        <v>2165</v>
      </c>
      <c r="C31" s="7">
        <v>1964</v>
      </c>
      <c r="D31" s="7">
        <v>201</v>
      </c>
      <c r="E31" s="7">
        <v>423</v>
      </c>
      <c r="F31" s="7">
        <v>359</v>
      </c>
      <c r="G31" s="7">
        <v>64</v>
      </c>
      <c r="H31" s="7">
        <v>932</v>
      </c>
      <c r="I31" s="7">
        <v>862</v>
      </c>
      <c r="J31" s="7">
        <v>70</v>
      </c>
      <c r="K31" s="7">
        <v>594</v>
      </c>
      <c r="L31" s="7">
        <v>542</v>
      </c>
      <c r="M31" s="7">
        <v>52</v>
      </c>
      <c r="N31" s="7">
        <v>183</v>
      </c>
      <c r="O31" s="7">
        <v>170</v>
      </c>
      <c r="P31" s="7">
        <v>13</v>
      </c>
      <c r="Q31" s="7">
        <v>33</v>
      </c>
      <c r="R31" s="7">
        <v>31</v>
      </c>
      <c r="S31" s="7">
        <v>2</v>
      </c>
    </row>
    <row r="32" spans="1:19" x14ac:dyDescent="0.2">
      <c r="A32" s="9">
        <v>1988</v>
      </c>
      <c r="B32" s="7">
        <v>2269</v>
      </c>
      <c r="C32" s="7">
        <v>2055</v>
      </c>
      <c r="D32" s="7">
        <v>214</v>
      </c>
      <c r="E32" s="7">
        <v>385</v>
      </c>
      <c r="F32" s="7">
        <v>335</v>
      </c>
      <c r="G32" s="7">
        <v>50</v>
      </c>
      <c r="H32" s="7">
        <v>989</v>
      </c>
      <c r="I32" s="7">
        <v>901</v>
      </c>
      <c r="J32" s="7">
        <v>88</v>
      </c>
      <c r="K32" s="7">
        <v>658</v>
      </c>
      <c r="L32" s="7">
        <v>603</v>
      </c>
      <c r="M32" s="7">
        <v>55</v>
      </c>
      <c r="N32" s="7">
        <v>196</v>
      </c>
      <c r="O32" s="7">
        <v>183</v>
      </c>
      <c r="P32" s="7">
        <v>13</v>
      </c>
      <c r="Q32" s="7">
        <v>41</v>
      </c>
      <c r="R32" s="7">
        <v>33</v>
      </c>
      <c r="S32" s="7">
        <v>8</v>
      </c>
    </row>
    <row r="33" spans="1:19" x14ac:dyDescent="0.2">
      <c r="A33" s="9">
        <v>1989</v>
      </c>
      <c r="B33" s="7">
        <v>2272</v>
      </c>
      <c r="C33" s="7">
        <v>2048</v>
      </c>
      <c r="D33" s="7">
        <v>224</v>
      </c>
      <c r="E33" s="7">
        <v>359</v>
      </c>
      <c r="F33" s="7">
        <v>294</v>
      </c>
      <c r="G33" s="7">
        <v>65</v>
      </c>
      <c r="H33" s="7">
        <v>1011</v>
      </c>
      <c r="I33" s="7">
        <v>921</v>
      </c>
      <c r="J33" s="7">
        <v>90</v>
      </c>
      <c r="K33" s="7">
        <v>666</v>
      </c>
      <c r="L33" s="7">
        <v>622</v>
      </c>
      <c r="M33" s="7">
        <v>44</v>
      </c>
      <c r="N33" s="7">
        <v>210</v>
      </c>
      <c r="O33" s="7">
        <v>188</v>
      </c>
      <c r="P33" s="7">
        <v>22</v>
      </c>
      <c r="Q33" s="7">
        <v>26</v>
      </c>
      <c r="R33" s="7">
        <v>23</v>
      </c>
      <c r="S33" s="7">
        <v>3</v>
      </c>
    </row>
    <row r="34" spans="1:19" x14ac:dyDescent="0.2">
      <c r="A34" s="9">
        <v>1990</v>
      </c>
      <c r="B34" s="7">
        <v>2240</v>
      </c>
      <c r="C34" s="7">
        <v>1987</v>
      </c>
      <c r="D34" s="7">
        <v>253</v>
      </c>
      <c r="E34" s="7">
        <v>369</v>
      </c>
      <c r="F34" s="7">
        <v>296</v>
      </c>
      <c r="G34" s="7">
        <v>73</v>
      </c>
      <c r="H34" s="7">
        <v>973</v>
      </c>
      <c r="I34" s="7">
        <v>870</v>
      </c>
      <c r="J34" s="7">
        <v>103</v>
      </c>
      <c r="K34" s="7">
        <v>668</v>
      </c>
      <c r="L34" s="7">
        <v>613</v>
      </c>
      <c r="M34" s="7">
        <v>55</v>
      </c>
      <c r="N34" s="7">
        <v>203</v>
      </c>
      <c r="O34" s="7">
        <v>186</v>
      </c>
      <c r="P34" s="7">
        <v>17</v>
      </c>
      <c r="Q34" s="7">
        <v>27</v>
      </c>
      <c r="R34" s="7">
        <v>22</v>
      </c>
      <c r="S34" s="7">
        <v>5</v>
      </c>
    </row>
    <row r="35" spans="1:19" x14ac:dyDescent="0.2">
      <c r="A35" s="9">
        <v>1991</v>
      </c>
      <c r="B35" s="7">
        <v>2345</v>
      </c>
      <c r="C35" s="7">
        <v>2012</v>
      </c>
      <c r="D35" s="7">
        <v>333</v>
      </c>
      <c r="E35" s="7">
        <v>348</v>
      </c>
      <c r="F35" s="7">
        <v>255</v>
      </c>
      <c r="G35" s="7">
        <v>93</v>
      </c>
      <c r="H35" s="7">
        <v>987</v>
      </c>
      <c r="I35" s="7">
        <v>867</v>
      </c>
      <c r="J35" s="7">
        <v>120</v>
      </c>
      <c r="K35" s="7">
        <v>752</v>
      </c>
      <c r="L35" s="7">
        <v>661</v>
      </c>
      <c r="M35" s="7">
        <v>91</v>
      </c>
      <c r="N35" s="7">
        <v>238</v>
      </c>
      <c r="O35" s="7">
        <v>212</v>
      </c>
      <c r="P35" s="7">
        <v>26</v>
      </c>
      <c r="Q35" s="7">
        <v>20</v>
      </c>
      <c r="R35" s="7">
        <v>17</v>
      </c>
      <c r="S35" s="7">
        <v>3</v>
      </c>
    </row>
    <row r="36" spans="1:19" x14ac:dyDescent="0.2">
      <c r="A36" s="9">
        <v>1992</v>
      </c>
      <c r="B36" s="7">
        <v>2433</v>
      </c>
      <c r="C36" s="7">
        <v>1986</v>
      </c>
      <c r="D36" s="7">
        <v>447</v>
      </c>
      <c r="E36" s="7">
        <v>371</v>
      </c>
      <c r="F36" s="7">
        <v>249</v>
      </c>
      <c r="G36" s="7">
        <v>122</v>
      </c>
      <c r="H36" s="7">
        <v>981</v>
      </c>
      <c r="I36" s="7">
        <v>803</v>
      </c>
      <c r="J36" s="7">
        <v>178</v>
      </c>
      <c r="K36" s="7">
        <v>804</v>
      </c>
      <c r="L36" s="7">
        <v>698</v>
      </c>
      <c r="M36" s="7">
        <v>106</v>
      </c>
      <c r="N36" s="7">
        <v>242</v>
      </c>
      <c r="O36" s="7">
        <v>209</v>
      </c>
      <c r="P36" s="7">
        <v>33</v>
      </c>
      <c r="Q36" s="7">
        <v>35</v>
      </c>
      <c r="R36" s="7">
        <v>27</v>
      </c>
      <c r="S36" s="7">
        <v>8</v>
      </c>
    </row>
    <row r="37" spans="1:19" x14ac:dyDescent="0.2">
      <c r="A37" s="9">
        <v>1993</v>
      </c>
      <c r="B37" s="7">
        <v>2280</v>
      </c>
      <c r="C37" s="7">
        <v>1875</v>
      </c>
      <c r="D37" s="7">
        <v>405</v>
      </c>
      <c r="E37" s="7">
        <v>297</v>
      </c>
      <c r="F37" s="7">
        <v>199</v>
      </c>
      <c r="G37" s="7">
        <v>98</v>
      </c>
      <c r="H37" s="7">
        <v>929</v>
      </c>
      <c r="I37" s="7">
        <v>764</v>
      </c>
      <c r="J37" s="7">
        <v>165</v>
      </c>
      <c r="K37" s="7">
        <v>786</v>
      </c>
      <c r="L37" s="7">
        <v>679</v>
      </c>
      <c r="M37" s="7">
        <v>107</v>
      </c>
      <c r="N37" s="7">
        <v>234</v>
      </c>
      <c r="O37" s="7">
        <v>202</v>
      </c>
      <c r="P37" s="7">
        <v>32</v>
      </c>
      <c r="Q37" s="7">
        <v>34</v>
      </c>
      <c r="R37" s="7">
        <v>31</v>
      </c>
      <c r="S37" s="7">
        <v>3</v>
      </c>
    </row>
    <row r="38" spans="1:19" x14ac:dyDescent="0.2">
      <c r="A38" s="9">
        <v>1994</v>
      </c>
      <c r="B38" s="7">
        <v>2088</v>
      </c>
      <c r="C38" s="7">
        <v>1719</v>
      </c>
      <c r="D38" s="7">
        <v>369</v>
      </c>
      <c r="E38" s="7">
        <v>254</v>
      </c>
      <c r="F38" s="7">
        <v>174</v>
      </c>
      <c r="G38" s="7">
        <v>80</v>
      </c>
      <c r="H38" s="7">
        <v>853</v>
      </c>
      <c r="I38" s="7">
        <v>691</v>
      </c>
      <c r="J38" s="7">
        <v>162</v>
      </c>
      <c r="K38" s="7">
        <v>720</v>
      </c>
      <c r="L38" s="7">
        <v>632</v>
      </c>
      <c r="M38" s="7">
        <v>88</v>
      </c>
      <c r="N38" s="7">
        <v>229</v>
      </c>
      <c r="O38" s="7">
        <v>197</v>
      </c>
      <c r="P38" s="7">
        <v>32</v>
      </c>
      <c r="Q38" s="7">
        <v>32</v>
      </c>
      <c r="R38" s="7">
        <v>25</v>
      </c>
      <c r="S38" s="7">
        <v>7</v>
      </c>
    </row>
    <row r="39" spans="1:19" x14ac:dyDescent="0.2">
      <c r="A39" s="9">
        <v>1995</v>
      </c>
      <c r="B39" s="7">
        <v>2135</v>
      </c>
      <c r="C39" s="7">
        <v>1767</v>
      </c>
      <c r="D39" s="7">
        <v>368</v>
      </c>
      <c r="E39" s="7">
        <v>252</v>
      </c>
      <c r="F39" s="7">
        <v>177</v>
      </c>
      <c r="G39" s="7">
        <v>75</v>
      </c>
      <c r="H39" s="7">
        <v>798</v>
      </c>
      <c r="I39" s="7">
        <v>659</v>
      </c>
      <c r="J39" s="7">
        <v>139</v>
      </c>
      <c r="K39" s="7">
        <v>787</v>
      </c>
      <c r="L39" s="7">
        <v>670</v>
      </c>
      <c r="M39" s="7">
        <v>117</v>
      </c>
      <c r="N39" s="7">
        <v>271</v>
      </c>
      <c r="O39" s="7">
        <v>238</v>
      </c>
      <c r="P39" s="7">
        <v>33</v>
      </c>
      <c r="Q39" s="7">
        <v>27</v>
      </c>
      <c r="R39" s="7">
        <v>23</v>
      </c>
      <c r="S39" s="7">
        <v>4</v>
      </c>
    </row>
    <row r="40" spans="1:19" x14ac:dyDescent="0.2">
      <c r="A40" s="9">
        <v>1996</v>
      </c>
      <c r="B40" s="7">
        <v>2176</v>
      </c>
      <c r="C40" s="7">
        <v>1767</v>
      </c>
      <c r="D40" s="7">
        <v>409</v>
      </c>
      <c r="E40" s="7">
        <v>246</v>
      </c>
      <c r="F40" s="7">
        <v>160</v>
      </c>
      <c r="G40" s="7">
        <v>86</v>
      </c>
      <c r="H40" s="7">
        <v>821</v>
      </c>
      <c r="I40" s="7">
        <v>686</v>
      </c>
      <c r="J40" s="7">
        <v>135</v>
      </c>
      <c r="K40" s="7">
        <v>828</v>
      </c>
      <c r="L40" s="7">
        <v>688</v>
      </c>
      <c r="M40" s="7">
        <v>140</v>
      </c>
      <c r="N40" s="7">
        <v>247</v>
      </c>
      <c r="O40" s="7">
        <v>206</v>
      </c>
      <c r="P40" s="7">
        <v>41</v>
      </c>
      <c r="Q40" s="7">
        <v>34</v>
      </c>
      <c r="R40" s="7">
        <v>27</v>
      </c>
      <c r="S40" s="7">
        <v>7</v>
      </c>
    </row>
    <row r="41" spans="1:19" x14ac:dyDescent="0.2">
      <c r="A41" s="9">
        <v>1997</v>
      </c>
      <c r="B41" s="7">
        <v>2013</v>
      </c>
      <c r="C41" s="7">
        <v>1641</v>
      </c>
      <c r="D41" s="7">
        <v>372</v>
      </c>
      <c r="E41" s="7">
        <v>239</v>
      </c>
      <c r="F41" s="7">
        <v>158</v>
      </c>
      <c r="G41" s="7">
        <v>81</v>
      </c>
      <c r="H41" s="7">
        <v>721</v>
      </c>
      <c r="I41" s="7">
        <v>586</v>
      </c>
      <c r="J41" s="7">
        <v>135</v>
      </c>
      <c r="K41" s="7">
        <v>753</v>
      </c>
      <c r="L41" s="7">
        <v>644</v>
      </c>
      <c r="M41" s="7">
        <v>109</v>
      </c>
      <c r="N41" s="7">
        <v>274</v>
      </c>
      <c r="O41" s="7">
        <v>232</v>
      </c>
      <c r="P41" s="7">
        <v>42</v>
      </c>
      <c r="Q41" s="7">
        <v>26</v>
      </c>
      <c r="R41" s="7">
        <v>21</v>
      </c>
      <c r="S41" s="7">
        <v>5</v>
      </c>
    </row>
    <row r="42" spans="1:19" x14ac:dyDescent="0.2">
      <c r="A42" s="9">
        <v>1998</v>
      </c>
      <c r="B42" s="7">
        <v>2040</v>
      </c>
      <c r="C42" s="7">
        <v>1684</v>
      </c>
      <c r="D42" s="7">
        <v>356</v>
      </c>
      <c r="E42" s="7">
        <v>202</v>
      </c>
      <c r="F42" s="7">
        <v>132</v>
      </c>
      <c r="G42" s="7">
        <v>70</v>
      </c>
      <c r="H42" s="7">
        <v>716</v>
      </c>
      <c r="I42" s="7">
        <v>578</v>
      </c>
      <c r="J42" s="7">
        <v>138</v>
      </c>
      <c r="K42" s="7">
        <v>790</v>
      </c>
      <c r="L42" s="7">
        <v>677</v>
      </c>
      <c r="M42" s="7">
        <v>113</v>
      </c>
      <c r="N42" s="7">
        <v>305</v>
      </c>
      <c r="O42" s="7">
        <v>275</v>
      </c>
      <c r="P42" s="7">
        <v>30</v>
      </c>
      <c r="Q42" s="7">
        <v>27</v>
      </c>
      <c r="R42" s="7">
        <v>22</v>
      </c>
      <c r="S42" s="7">
        <v>5</v>
      </c>
    </row>
    <row r="43" spans="1:19" x14ac:dyDescent="0.2">
      <c r="A43" s="9">
        <v>1999</v>
      </c>
      <c r="B43" s="7">
        <v>2028</v>
      </c>
      <c r="C43" s="7">
        <v>1635</v>
      </c>
      <c r="D43" s="7">
        <v>393</v>
      </c>
      <c r="E43" s="7">
        <v>218</v>
      </c>
      <c r="F43" s="7">
        <v>144</v>
      </c>
      <c r="G43" s="7">
        <v>74</v>
      </c>
      <c r="H43" s="7">
        <v>723</v>
      </c>
      <c r="I43" s="7">
        <v>580</v>
      </c>
      <c r="J43" s="7">
        <v>143</v>
      </c>
      <c r="K43" s="7">
        <v>741</v>
      </c>
      <c r="L43" s="7">
        <v>617</v>
      </c>
      <c r="M43" s="7">
        <v>124</v>
      </c>
      <c r="N43" s="7">
        <v>304</v>
      </c>
      <c r="O43" s="7">
        <v>259</v>
      </c>
      <c r="P43" s="7">
        <v>45</v>
      </c>
      <c r="Q43" s="7">
        <v>42</v>
      </c>
      <c r="R43" s="7">
        <v>35</v>
      </c>
      <c r="S43" s="7">
        <v>7</v>
      </c>
    </row>
    <row r="44" spans="1:19" x14ac:dyDescent="0.2">
      <c r="A44" s="9">
        <v>2000</v>
      </c>
      <c r="B44" s="7">
        <v>2011</v>
      </c>
      <c r="C44" s="7">
        <v>1628</v>
      </c>
      <c r="D44" s="7">
        <v>383</v>
      </c>
      <c r="E44" s="7">
        <v>208</v>
      </c>
      <c r="F44" s="7">
        <v>152</v>
      </c>
      <c r="G44" s="7">
        <v>56</v>
      </c>
      <c r="H44" s="7">
        <v>616</v>
      </c>
      <c r="I44" s="7">
        <v>495</v>
      </c>
      <c r="J44" s="7">
        <v>121</v>
      </c>
      <c r="K44" s="7">
        <v>840</v>
      </c>
      <c r="L44" s="7">
        <v>706</v>
      </c>
      <c r="M44" s="7">
        <v>134</v>
      </c>
      <c r="N44" s="7">
        <v>303</v>
      </c>
      <c r="O44" s="7">
        <v>238</v>
      </c>
      <c r="P44" s="7">
        <v>65</v>
      </c>
      <c r="Q44" s="7">
        <v>44</v>
      </c>
      <c r="R44" s="7">
        <v>37</v>
      </c>
      <c r="S44" s="7">
        <v>7</v>
      </c>
    </row>
    <row r="45" spans="1:19" x14ac:dyDescent="0.2">
      <c r="A45" s="9">
        <v>2001</v>
      </c>
      <c r="B45" s="7">
        <v>1767</v>
      </c>
      <c r="C45" s="7">
        <v>1490</v>
      </c>
      <c r="D45" s="7">
        <v>277</v>
      </c>
      <c r="E45" s="7">
        <v>152</v>
      </c>
      <c r="F45" s="7">
        <v>112</v>
      </c>
      <c r="G45" s="7">
        <v>40</v>
      </c>
      <c r="H45" s="7">
        <v>559</v>
      </c>
      <c r="I45" s="7">
        <v>470</v>
      </c>
      <c r="J45" s="7">
        <v>89</v>
      </c>
      <c r="K45" s="7">
        <v>720</v>
      </c>
      <c r="L45" s="7">
        <v>627</v>
      </c>
      <c r="M45" s="7">
        <v>93</v>
      </c>
      <c r="N45" s="7">
        <v>280</v>
      </c>
      <c r="O45" s="7">
        <v>233</v>
      </c>
      <c r="P45" s="7">
        <v>47</v>
      </c>
      <c r="Q45" s="7">
        <v>56</v>
      </c>
      <c r="R45" s="7">
        <v>48</v>
      </c>
      <c r="S45" s="7">
        <v>8</v>
      </c>
    </row>
    <row r="46" spans="1:19" x14ac:dyDescent="0.2">
      <c r="A46" s="9">
        <v>2002</v>
      </c>
      <c r="B46" s="7">
        <v>1644</v>
      </c>
      <c r="C46" s="7">
        <v>1353</v>
      </c>
      <c r="D46" s="7">
        <v>291</v>
      </c>
      <c r="E46" s="7">
        <v>157</v>
      </c>
      <c r="F46" s="7">
        <v>102</v>
      </c>
      <c r="G46" s="7">
        <v>55</v>
      </c>
      <c r="H46" s="7">
        <v>483</v>
      </c>
      <c r="I46" s="7">
        <v>399</v>
      </c>
      <c r="J46" s="7">
        <v>84</v>
      </c>
      <c r="K46" s="7">
        <v>665</v>
      </c>
      <c r="L46" s="7">
        <v>577</v>
      </c>
      <c r="M46" s="7">
        <v>88</v>
      </c>
      <c r="N46" s="7">
        <v>281</v>
      </c>
      <c r="O46" s="7">
        <v>233</v>
      </c>
      <c r="P46" s="7">
        <v>48</v>
      </c>
      <c r="Q46" s="7">
        <v>58</v>
      </c>
      <c r="R46" s="7">
        <v>42</v>
      </c>
      <c r="S46" s="7">
        <v>16</v>
      </c>
    </row>
    <row r="47" spans="1:19" x14ac:dyDescent="0.2">
      <c r="A47" s="9">
        <v>2003</v>
      </c>
      <c r="B47" s="7">
        <v>1689</v>
      </c>
      <c r="C47" s="7">
        <v>1391</v>
      </c>
      <c r="D47" s="7">
        <v>298</v>
      </c>
      <c r="E47" s="7">
        <v>151</v>
      </c>
      <c r="F47" s="7">
        <v>108</v>
      </c>
      <c r="G47" s="7">
        <v>43</v>
      </c>
      <c r="H47" s="7">
        <v>471</v>
      </c>
      <c r="I47" s="7">
        <v>378</v>
      </c>
      <c r="J47" s="7">
        <v>93</v>
      </c>
      <c r="K47" s="7">
        <v>670</v>
      </c>
      <c r="L47" s="7">
        <v>577</v>
      </c>
      <c r="M47" s="7">
        <v>93</v>
      </c>
      <c r="N47" s="7">
        <v>348</v>
      </c>
      <c r="O47" s="7">
        <v>287</v>
      </c>
      <c r="P47" s="7">
        <v>61</v>
      </c>
      <c r="Q47" s="7">
        <v>49</v>
      </c>
      <c r="R47" s="7">
        <v>41</v>
      </c>
      <c r="S47" s="7">
        <v>8</v>
      </c>
    </row>
    <row r="48" spans="1:19" x14ac:dyDescent="0.2">
      <c r="A48" s="9">
        <v>2004</v>
      </c>
      <c r="B48" s="7">
        <v>1660</v>
      </c>
      <c r="C48" s="7">
        <v>1361</v>
      </c>
      <c r="D48" s="7">
        <v>299</v>
      </c>
      <c r="E48" s="7">
        <v>147</v>
      </c>
      <c r="F48" s="7">
        <v>100</v>
      </c>
      <c r="G48" s="7">
        <v>47</v>
      </c>
      <c r="H48" s="7">
        <v>454</v>
      </c>
      <c r="I48" s="7">
        <v>349</v>
      </c>
      <c r="J48" s="7">
        <v>105</v>
      </c>
      <c r="K48" s="7">
        <v>658</v>
      </c>
      <c r="L48" s="7">
        <v>567</v>
      </c>
      <c r="M48" s="7">
        <v>91</v>
      </c>
      <c r="N48" s="7">
        <v>344</v>
      </c>
      <c r="O48" s="7">
        <v>301</v>
      </c>
      <c r="P48" s="7">
        <v>43</v>
      </c>
      <c r="Q48" s="7">
        <v>57</v>
      </c>
      <c r="R48" s="7">
        <v>44</v>
      </c>
      <c r="S48" s="7">
        <v>13</v>
      </c>
    </row>
    <row r="49" spans="1:19" x14ac:dyDescent="0.2">
      <c r="A49" s="9">
        <v>2005</v>
      </c>
      <c r="B49" s="7">
        <v>1528</v>
      </c>
      <c r="C49" s="7">
        <v>1256</v>
      </c>
      <c r="D49" s="7">
        <v>272</v>
      </c>
      <c r="E49" s="7">
        <v>150</v>
      </c>
      <c r="F49" s="7">
        <v>98</v>
      </c>
      <c r="G49" s="7">
        <v>52</v>
      </c>
      <c r="H49" s="7">
        <v>429</v>
      </c>
      <c r="I49" s="7">
        <v>347</v>
      </c>
      <c r="J49" s="7">
        <v>82</v>
      </c>
      <c r="K49" s="7">
        <v>558</v>
      </c>
      <c r="L49" s="7">
        <v>469</v>
      </c>
      <c r="M49" s="7">
        <v>89</v>
      </c>
      <c r="N49" s="7">
        <v>335</v>
      </c>
      <c r="O49" s="7">
        <v>292</v>
      </c>
      <c r="P49" s="7">
        <v>43</v>
      </c>
      <c r="Q49" s="7">
        <v>56</v>
      </c>
      <c r="R49" s="7">
        <v>50</v>
      </c>
      <c r="S49" s="7">
        <v>6</v>
      </c>
    </row>
    <row r="50" spans="1:19" x14ac:dyDescent="0.2">
      <c r="A50" s="9">
        <v>2006</v>
      </c>
      <c r="B50" s="7">
        <v>1533</v>
      </c>
      <c r="C50" s="7">
        <v>1276</v>
      </c>
      <c r="D50" s="7">
        <v>257</v>
      </c>
      <c r="E50" s="7">
        <v>135</v>
      </c>
      <c r="F50" s="7">
        <v>104</v>
      </c>
      <c r="G50" s="7">
        <v>31</v>
      </c>
      <c r="H50" s="7">
        <v>414</v>
      </c>
      <c r="I50" s="7">
        <v>329</v>
      </c>
      <c r="J50" s="7">
        <v>85</v>
      </c>
      <c r="K50" s="7">
        <v>600</v>
      </c>
      <c r="L50" s="7">
        <v>516</v>
      </c>
      <c r="M50" s="7">
        <v>84</v>
      </c>
      <c r="N50" s="7">
        <v>317</v>
      </c>
      <c r="O50" s="7">
        <v>276</v>
      </c>
      <c r="P50" s="7">
        <v>41</v>
      </c>
      <c r="Q50" s="7">
        <v>67</v>
      </c>
      <c r="R50" s="7">
        <v>51</v>
      </c>
      <c r="S50" s="7">
        <v>16</v>
      </c>
    </row>
    <row r="51" spans="1:19" x14ac:dyDescent="0.2">
      <c r="A51" s="9">
        <v>2007</v>
      </c>
      <c r="B51" s="7">
        <v>1599</v>
      </c>
      <c r="C51" s="7">
        <v>1311</v>
      </c>
      <c r="D51" s="7">
        <v>288</v>
      </c>
      <c r="E51" s="7">
        <v>134</v>
      </c>
      <c r="F51" s="7">
        <v>93</v>
      </c>
      <c r="G51" s="7">
        <v>41</v>
      </c>
      <c r="H51" s="7">
        <v>426</v>
      </c>
      <c r="I51" s="7">
        <v>340</v>
      </c>
      <c r="J51" s="7">
        <v>86</v>
      </c>
      <c r="K51" s="7">
        <v>620</v>
      </c>
      <c r="L51" s="7">
        <v>519</v>
      </c>
      <c r="M51" s="7">
        <v>101</v>
      </c>
      <c r="N51" s="7">
        <v>337</v>
      </c>
      <c r="O51" s="7">
        <v>291</v>
      </c>
      <c r="P51" s="7">
        <v>46</v>
      </c>
      <c r="Q51" s="7">
        <v>82</v>
      </c>
      <c r="R51" s="7">
        <v>68</v>
      </c>
      <c r="S51" s="7">
        <v>14</v>
      </c>
    </row>
    <row r="52" spans="1:19" x14ac:dyDescent="0.2">
      <c r="A52" s="9">
        <v>2008</v>
      </c>
      <c r="B52" s="7">
        <v>1597</v>
      </c>
      <c r="C52" s="7">
        <v>1299</v>
      </c>
      <c r="D52" s="7">
        <v>298</v>
      </c>
      <c r="E52" s="7">
        <v>101</v>
      </c>
      <c r="F52" s="7">
        <v>72</v>
      </c>
      <c r="G52" s="7">
        <v>29</v>
      </c>
      <c r="H52" s="7">
        <v>443</v>
      </c>
      <c r="I52" s="7">
        <v>345</v>
      </c>
      <c r="J52" s="7">
        <v>98</v>
      </c>
      <c r="K52" s="7">
        <v>591</v>
      </c>
      <c r="L52" s="7">
        <v>498</v>
      </c>
      <c r="M52" s="7">
        <v>93</v>
      </c>
      <c r="N52" s="7">
        <v>372</v>
      </c>
      <c r="O52" s="7">
        <v>311</v>
      </c>
      <c r="P52" s="7">
        <v>61</v>
      </c>
      <c r="Q52" s="7">
        <v>90</v>
      </c>
      <c r="R52" s="7">
        <v>73</v>
      </c>
      <c r="S52" s="7">
        <v>17</v>
      </c>
    </row>
    <row r="53" spans="1:19" x14ac:dyDescent="0.2">
      <c r="A53" s="9">
        <v>2009</v>
      </c>
      <c r="B53" s="7">
        <v>1619</v>
      </c>
      <c r="C53" s="7">
        <v>1299</v>
      </c>
      <c r="D53" s="7">
        <v>320</v>
      </c>
      <c r="E53" s="7">
        <v>134</v>
      </c>
      <c r="F53" s="7">
        <v>89</v>
      </c>
      <c r="G53" s="7">
        <v>45</v>
      </c>
      <c r="H53" s="7">
        <v>405</v>
      </c>
      <c r="I53" s="7">
        <v>304</v>
      </c>
      <c r="J53" s="7">
        <v>101</v>
      </c>
      <c r="K53" s="7">
        <v>610</v>
      </c>
      <c r="L53" s="7">
        <v>510</v>
      </c>
      <c r="M53" s="7">
        <v>100</v>
      </c>
      <c r="N53" s="7">
        <v>366</v>
      </c>
      <c r="O53" s="7">
        <v>315</v>
      </c>
      <c r="P53" s="7">
        <v>51</v>
      </c>
      <c r="Q53" s="7">
        <v>104</v>
      </c>
      <c r="R53" s="7">
        <v>81</v>
      </c>
      <c r="S53" s="7">
        <v>23</v>
      </c>
    </row>
    <row r="54" spans="1:19" x14ac:dyDescent="0.2">
      <c r="A54" s="9">
        <v>2010</v>
      </c>
      <c r="B54" s="7">
        <v>1602</v>
      </c>
      <c r="C54" s="7">
        <v>1310</v>
      </c>
      <c r="D54" s="7">
        <v>292</v>
      </c>
      <c r="E54" s="7">
        <v>120</v>
      </c>
      <c r="F54" s="7">
        <v>92</v>
      </c>
      <c r="G54" s="7">
        <v>28</v>
      </c>
      <c r="H54" s="7">
        <v>448</v>
      </c>
      <c r="I54" s="7">
        <v>344</v>
      </c>
      <c r="J54" s="7">
        <v>104</v>
      </c>
      <c r="K54" s="7">
        <v>578</v>
      </c>
      <c r="L54" s="7">
        <v>480</v>
      </c>
      <c r="M54" s="7">
        <v>98</v>
      </c>
      <c r="N54" s="7">
        <v>375</v>
      </c>
      <c r="O54" s="7">
        <v>329</v>
      </c>
      <c r="P54" s="7">
        <v>46</v>
      </c>
      <c r="Q54" s="7">
        <v>81</v>
      </c>
      <c r="R54" s="7">
        <v>65</v>
      </c>
      <c r="S54" s="7">
        <v>16</v>
      </c>
    </row>
    <row r="55" spans="1:19" x14ac:dyDescent="0.2">
      <c r="A55" s="9">
        <v>2011</v>
      </c>
      <c r="B55" s="7">
        <v>1724</v>
      </c>
      <c r="C55" s="7">
        <v>1381</v>
      </c>
      <c r="D55" s="7">
        <v>343</v>
      </c>
      <c r="E55" s="7">
        <v>122</v>
      </c>
      <c r="F55" s="7">
        <v>79</v>
      </c>
      <c r="G55" s="7">
        <v>43</v>
      </c>
      <c r="H55" s="7">
        <v>403</v>
      </c>
      <c r="I55" s="7">
        <v>314</v>
      </c>
      <c r="J55" s="7">
        <v>89</v>
      </c>
      <c r="K55" s="7">
        <v>704</v>
      </c>
      <c r="L55" s="7">
        <v>585</v>
      </c>
      <c r="M55" s="7">
        <v>119</v>
      </c>
      <c r="N55" s="7">
        <v>409</v>
      </c>
      <c r="O55" s="7">
        <v>337</v>
      </c>
      <c r="P55" s="7">
        <v>72</v>
      </c>
      <c r="Q55" s="7">
        <v>86</v>
      </c>
      <c r="R55" s="7">
        <v>66</v>
      </c>
      <c r="S55" s="7">
        <v>20</v>
      </c>
    </row>
    <row r="56" spans="1:19" x14ac:dyDescent="0.2">
      <c r="A56" s="9">
        <v>2012</v>
      </c>
      <c r="B56" s="7">
        <v>1645</v>
      </c>
      <c r="C56" s="7">
        <v>1332</v>
      </c>
      <c r="D56" s="7">
        <v>313</v>
      </c>
      <c r="E56" s="7">
        <v>127</v>
      </c>
      <c r="F56" s="7">
        <v>84</v>
      </c>
      <c r="G56" s="7">
        <v>43</v>
      </c>
      <c r="H56" s="7">
        <v>385</v>
      </c>
      <c r="I56" s="7">
        <v>321</v>
      </c>
      <c r="J56" s="7">
        <v>64</v>
      </c>
      <c r="K56" s="7">
        <v>672</v>
      </c>
      <c r="L56" s="7">
        <v>542</v>
      </c>
      <c r="M56" s="7">
        <v>130</v>
      </c>
      <c r="N56" s="7">
        <v>368</v>
      </c>
      <c r="O56" s="7">
        <v>304</v>
      </c>
      <c r="P56" s="7">
        <v>64</v>
      </c>
      <c r="Q56" s="7">
        <v>93</v>
      </c>
      <c r="R56" s="7">
        <v>81</v>
      </c>
      <c r="S56" s="7">
        <v>12</v>
      </c>
    </row>
    <row r="57" spans="1:19" x14ac:dyDescent="0.2">
      <c r="A57" s="9">
        <v>2013</v>
      </c>
      <c r="B57" s="7">
        <v>1764</v>
      </c>
      <c r="C57" s="7">
        <v>1417</v>
      </c>
      <c r="D57" s="7">
        <v>347</v>
      </c>
      <c r="E57" s="7">
        <v>107</v>
      </c>
      <c r="F57" s="7">
        <v>73</v>
      </c>
      <c r="G57" s="7">
        <v>34</v>
      </c>
      <c r="H57" s="7">
        <v>446</v>
      </c>
      <c r="I57" s="7">
        <v>338</v>
      </c>
      <c r="J57" s="7">
        <v>108</v>
      </c>
      <c r="K57" s="7">
        <v>738</v>
      </c>
      <c r="L57" s="7">
        <v>608</v>
      </c>
      <c r="M57" s="7">
        <v>130</v>
      </c>
      <c r="N57" s="7">
        <v>373</v>
      </c>
      <c r="O57" s="7">
        <v>310</v>
      </c>
      <c r="P57" s="7">
        <v>63</v>
      </c>
      <c r="Q57" s="7">
        <v>100</v>
      </c>
      <c r="R57" s="7">
        <v>88</v>
      </c>
      <c r="S57" s="7">
        <v>12</v>
      </c>
    </row>
    <row r="58" spans="1:19" x14ac:dyDescent="0.2">
      <c r="A58" s="9">
        <v>2014</v>
      </c>
      <c r="B58" s="7">
        <v>1803</v>
      </c>
      <c r="C58" s="7">
        <v>1370</v>
      </c>
      <c r="D58" s="7">
        <v>433</v>
      </c>
      <c r="E58" s="7">
        <v>105</v>
      </c>
      <c r="F58" s="7">
        <v>58</v>
      </c>
      <c r="G58" s="7">
        <v>47</v>
      </c>
      <c r="H58" s="7">
        <v>424</v>
      </c>
      <c r="I58" s="7">
        <v>300</v>
      </c>
      <c r="J58" s="7">
        <v>124</v>
      </c>
      <c r="K58" s="7">
        <v>705</v>
      </c>
      <c r="L58" s="7">
        <v>573</v>
      </c>
      <c r="M58" s="7">
        <v>132</v>
      </c>
      <c r="N58" s="7">
        <v>450</v>
      </c>
      <c r="O58" s="7">
        <v>345</v>
      </c>
      <c r="P58" s="7">
        <v>105</v>
      </c>
      <c r="Q58" s="7">
        <v>119</v>
      </c>
      <c r="R58" s="7">
        <v>94</v>
      </c>
      <c r="S58" s="7">
        <v>25</v>
      </c>
    </row>
    <row r="59" spans="1:19" x14ac:dyDescent="0.2">
      <c r="A59" s="9">
        <v>2015</v>
      </c>
      <c r="B59" s="7">
        <v>1748</v>
      </c>
      <c r="C59" s="7">
        <v>1347</v>
      </c>
      <c r="D59" s="7">
        <v>401</v>
      </c>
      <c r="E59" s="7">
        <v>111</v>
      </c>
      <c r="F59" s="7">
        <v>71</v>
      </c>
      <c r="G59" s="7">
        <v>40</v>
      </c>
      <c r="H59" s="7">
        <v>435</v>
      </c>
      <c r="I59" s="7">
        <v>316</v>
      </c>
      <c r="J59" s="7">
        <v>119</v>
      </c>
      <c r="K59" s="7">
        <v>730</v>
      </c>
      <c r="L59" s="7">
        <v>594</v>
      </c>
      <c r="M59" s="7">
        <v>136</v>
      </c>
      <c r="N59" s="7">
        <v>397</v>
      </c>
      <c r="O59" s="7">
        <v>308</v>
      </c>
      <c r="P59" s="7">
        <v>89</v>
      </c>
      <c r="Q59" s="7">
        <v>75</v>
      </c>
      <c r="R59" s="7">
        <v>58</v>
      </c>
      <c r="S59" s="7">
        <v>17</v>
      </c>
    </row>
    <row r="60" spans="1:19" x14ac:dyDescent="0.2">
      <c r="A60" s="9">
        <v>2016</v>
      </c>
      <c r="B60" s="7">
        <v>1806</v>
      </c>
      <c r="C60" s="7">
        <v>1414</v>
      </c>
      <c r="D60" s="7">
        <v>392</v>
      </c>
      <c r="E60" s="7">
        <v>117</v>
      </c>
      <c r="F60" s="7">
        <v>69</v>
      </c>
      <c r="G60" s="7">
        <v>48</v>
      </c>
      <c r="H60" s="7">
        <v>420</v>
      </c>
      <c r="I60" s="7">
        <v>304</v>
      </c>
      <c r="J60" s="7">
        <v>116</v>
      </c>
      <c r="K60" s="7">
        <v>720</v>
      </c>
      <c r="L60" s="7">
        <v>586</v>
      </c>
      <c r="M60" s="7">
        <v>134</v>
      </c>
      <c r="N60" s="7">
        <v>440</v>
      </c>
      <c r="O60" s="7">
        <v>362</v>
      </c>
      <c r="P60" s="7">
        <v>78</v>
      </c>
      <c r="Q60" s="7">
        <v>109</v>
      </c>
      <c r="R60" s="7">
        <v>93</v>
      </c>
      <c r="S60" s="7">
        <v>16</v>
      </c>
    </row>
    <row r="61" spans="1:19" x14ac:dyDescent="0.2">
      <c r="A61" s="9">
        <v>2017</v>
      </c>
      <c r="B61" s="7">
        <v>1712</v>
      </c>
      <c r="C61" s="7">
        <v>1316</v>
      </c>
      <c r="D61" s="7">
        <v>396</v>
      </c>
      <c r="E61" s="7">
        <v>100</v>
      </c>
      <c r="F61" s="7">
        <v>53</v>
      </c>
      <c r="G61" s="7">
        <v>47</v>
      </c>
      <c r="H61" s="7">
        <v>406</v>
      </c>
      <c r="I61" s="7">
        <v>294</v>
      </c>
      <c r="J61" s="7">
        <v>112</v>
      </c>
      <c r="K61" s="7">
        <v>683</v>
      </c>
      <c r="L61" s="7">
        <v>554</v>
      </c>
      <c r="M61" s="7">
        <v>129</v>
      </c>
      <c r="N61" s="7">
        <v>415</v>
      </c>
      <c r="O61" s="7">
        <v>325</v>
      </c>
      <c r="P61" s="7">
        <v>90</v>
      </c>
      <c r="Q61" s="7">
        <v>108</v>
      </c>
      <c r="R61" s="7">
        <v>90</v>
      </c>
      <c r="S61" s="7">
        <v>18</v>
      </c>
    </row>
    <row r="62" spans="1:19" x14ac:dyDescent="0.2">
      <c r="A62" s="9">
        <v>2018</v>
      </c>
      <c r="B62" s="7">
        <v>1794</v>
      </c>
      <c r="C62" s="7">
        <v>1383</v>
      </c>
      <c r="D62" s="7">
        <v>411</v>
      </c>
      <c r="E62" s="7">
        <v>93</v>
      </c>
      <c r="F62" s="7">
        <v>53</v>
      </c>
      <c r="G62" s="7">
        <v>40</v>
      </c>
      <c r="H62" s="7">
        <v>411</v>
      </c>
      <c r="I62" s="7">
        <v>296</v>
      </c>
      <c r="J62" s="7">
        <v>115</v>
      </c>
      <c r="K62" s="7">
        <v>737</v>
      </c>
      <c r="L62" s="7">
        <v>603</v>
      </c>
      <c r="M62" s="7">
        <v>134</v>
      </c>
      <c r="N62" s="7">
        <v>471</v>
      </c>
      <c r="O62" s="7">
        <v>373</v>
      </c>
      <c r="P62" s="7">
        <v>98</v>
      </c>
      <c r="Q62" s="7">
        <v>82</v>
      </c>
      <c r="R62" s="7">
        <v>58</v>
      </c>
      <c r="S62" s="7">
        <v>24</v>
      </c>
    </row>
    <row r="63" spans="1:19" x14ac:dyDescent="0.2">
      <c r="A63" s="9">
        <v>2019</v>
      </c>
      <c r="B63" s="7">
        <v>1630</v>
      </c>
      <c r="C63" s="7">
        <v>1252</v>
      </c>
      <c r="D63" s="7">
        <v>378</v>
      </c>
      <c r="E63" s="7">
        <v>75</v>
      </c>
      <c r="F63" s="7">
        <v>45</v>
      </c>
      <c r="G63" s="7">
        <v>30</v>
      </c>
      <c r="H63" s="7">
        <v>349</v>
      </c>
      <c r="I63" s="7">
        <v>250</v>
      </c>
      <c r="J63" s="7">
        <v>99</v>
      </c>
      <c r="K63" s="7">
        <v>676</v>
      </c>
      <c r="L63" s="7">
        <v>536</v>
      </c>
      <c r="M63" s="7">
        <v>140</v>
      </c>
      <c r="N63" s="7">
        <v>433</v>
      </c>
      <c r="O63" s="7">
        <v>344</v>
      </c>
      <c r="P63" s="7">
        <v>89</v>
      </c>
      <c r="Q63" s="7">
        <v>97</v>
      </c>
      <c r="R63" s="7">
        <v>77</v>
      </c>
      <c r="S63" s="7">
        <v>20</v>
      </c>
    </row>
    <row r="64" spans="1:19" x14ac:dyDescent="0.2">
      <c r="A64" s="9">
        <v>2020</v>
      </c>
      <c r="B64" s="7">
        <v>1637</v>
      </c>
      <c r="C64" s="7">
        <v>1268</v>
      </c>
      <c r="D64" s="7">
        <v>369</v>
      </c>
      <c r="E64" s="7">
        <v>77</v>
      </c>
      <c r="F64" s="7">
        <v>36</v>
      </c>
      <c r="G64" s="7">
        <v>41</v>
      </c>
      <c r="H64" s="7">
        <v>337</v>
      </c>
      <c r="I64" s="7">
        <v>245</v>
      </c>
      <c r="J64" s="7">
        <v>92</v>
      </c>
      <c r="K64" s="7">
        <v>708</v>
      </c>
      <c r="L64" s="7">
        <v>599</v>
      </c>
      <c r="M64" s="7">
        <v>109</v>
      </c>
      <c r="N64" s="7">
        <v>419</v>
      </c>
      <c r="O64" s="7">
        <v>326</v>
      </c>
      <c r="P64" s="7">
        <v>93</v>
      </c>
      <c r="Q64" s="7">
        <v>96</v>
      </c>
      <c r="R64" s="7">
        <v>62</v>
      </c>
      <c r="S64" s="7">
        <v>34</v>
      </c>
    </row>
    <row r="65" spans="1:19" x14ac:dyDescent="0.2">
      <c r="A65" s="9">
        <v>2021</v>
      </c>
      <c r="B65" s="7">
        <v>1793</v>
      </c>
      <c r="C65" s="7">
        <v>1434</v>
      </c>
      <c r="D65" s="7">
        <v>359</v>
      </c>
      <c r="E65" s="7">
        <v>76</v>
      </c>
      <c r="F65" s="7">
        <v>54</v>
      </c>
      <c r="G65" s="7">
        <v>22</v>
      </c>
      <c r="H65" s="7">
        <v>400</v>
      </c>
      <c r="I65" s="7">
        <v>307</v>
      </c>
      <c r="J65" s="7">
        <v>93</v>
      </c>
      <c r="K65" s="7">
        <v>749</v>
      </c>
      <c r="L65" s="7">
        <v>625</v>
      </c>
      <c r="M65" s="7">
        <v>124</v>
      </c>
      <c r="N65" s="7">
        <v>458</v>
      </c>
      <c r="O65" s="7">
        <v>369</v>
      </c>
      <c r="P65" s="7">
        <v>89</v>
      </c>
      <c r="Q65" s="7">
        <v>110</v>
      </c>
      <c r="R65" s="7">
        <v>79</v>
      </c>
      <c r="S65" s="7">
        <v>31</v>
      </c>
    </row>
    <row r="66" spans="1:19" x14ac:dyDescent="0.2">
      <c r="A66" s="9">
        <v>2022</v>
      </c>
      <c r="B66" s="7">
        <v>1641</v>
      </c>
      <c r="C66" s="7">
        <v>1272</v>
      </c>
      <c r="D66" s="7">
        <v>369</v>
      </c>
      <c r="E66" s="7">
        <v>61</v>
      </c>
      <c r="F66" s="7">
        <v>33</v>
      </c>
      <c r="G66" s="7">
        <v>28</v>
      </c>
      <c r="H66" s="7">
        <v>341</v>
      </c>
      <c r="I66" s="7">
        <v>248</v>
      </c>
      <c r="J66" s="7">
        <v>93</v>
      </c>
      <c r="K66" s="7">
        <v>700</v>
      </c>
      <c r="L66" s="7">
        <v>567</v>
      </c>
      <c r="M66" s="7">
        <v>133</v>
      </c>
      <c r="N66" s="7">
        <v>443</v>
      </c>
      <c r="O66" s="7">
        <v>354</v>
      </c>
      <c r="P66" s="7">
        <v>89</v>
      </c>
      <c r="Q66" s="7">
        <v>96</v>
      </c>
      <c r="R66" s="7">
        <v>70</v>
      </c>
      <c r="S66" s="7">
        <v>26</v>
      </c>
    </row>
    <row r="67" spans="1:19" x14ac:dyDescent="0.2">
      <c r="A67" s="9">
        <v>2023</v>
      </c>
      <c r="B67" s="7">
        <v>1538</v>
      </c>
      <c r="C67" s="7">
        <v>1183</v>
      </c>
      <c r="D67" s="7">
        <v>355</v>
      </c>
      <c r="E67" s="7">
        <v>64</v>
      </c>
      <c r="F67" s="7">
        <v>43</v>
      </c>
      <c r="G67" s="7">
        <v>21</v>
      </c>
      <c r="H67" s="7">
        <v>301</v>
      </c>
      <c r="I67" s="7">
        <v>212</v>
      </c>
      <c r="J67" s="7">
        <v>89</v>
      </c>
      <c r="K67" s="7">
        <v>648</v>
      </c>
      <c r="L67" s="7">
        <v>523</v>
      </c>
      <c r="M67" s="7">
        <v>125</v>
      </c>
      <c r="N67" s="7">
        <v>440</v>
      </c>
      <c r="O67" s="7">
        <v>348</v>
      </c>
      <c r="P67" s="7">
        <v>92</v>
      </c>
      <c r="Q67" s="7">
        <v>85</v>
      </c>
      <c r="R67" s="7">
        <v>57</v>
      </c>
      <c r="S67" s="7">
        <v>28</v>
      </c>
    </row>
    <row r="68" spans="1:19" x14ac:dyDescent="0.2">
      <c r="A68" s="9">
        <v>2024</v>
      </c>
      <c r="B68" s="7">
        <v>1504</v>
      </c>
      <c r="C68" s="7">
        <v>1181</v>
      </c>
      <c r="D68" s="7">
        <v>323</v>
      </c>
      <c r="E68" s="7">
        <v>64</v>
      </c>
      <c r="F68" s="7">
        <v>43</v>
      </c>
      <c r="G68" s="7">
        <v>21</v>
      </c>
      <c r="H68" s="7">
        <v>300</v>
      </c>
      <c r="I68" s="7">
        <v>218</v>
      </c>
      <c r="J68" s="7">
        <v>82</v>
      </c>
      <c r="K68" s="7">
        <v>610</v>
      </c>
      <c r="L68" s="7">
        <v>496</v>
      </c>
      <c r="M68" s="7">
        <v>114</v>
      </c>
      <c r="N68" s="7">
        <v>441</v>
      </c>
      <c r="O68" s="7">
        <v>353</v>
      </c>
      <c r="P68" s="7">
        <v>88</v>
      </c>
      <c r="Q68" s="7">
        <v>89</v>
      </c>
      <c r="R68" s="7">
        <v>71</v>
      </c>
      <c r="S68" s="7">
        <v>18</v>
      </c>
    </row>
    <row r="69" spans="1:19" x14ac:dyDescent="0.2">
      <c r="A69" s="10">
        <v>2025</v>
      </c>
      <c r="B69" s="8">
        <v>1421</v>
      </c>
      <c r="C69" s="8">
        <v>1107</v>
      </c>
      <c r="D69" s="8">
        <v>314</v>
      </c>
      <c r="E69" s="8">
        <v>52</v>
      </c>
      <c r="F69" s="8">
        <v>26</v>
      </c>
      <c r="G69" s="8">
        <v>26</v>
      </c>
      <c r="H69" s="8">
        <v>261</v>
      </c>
      <c r="I69" s="8">
        <v>180</v>
      </c>
      <c r="J69" s="8">
        <v>81</v>
      </c>
      <c r="K69" s="8">
        <v>571</v>
      </c>
      <c r="L69" s="8">
        <v>463</v>
      </c>
      <c r="M69" s="8">
        <v>108</v>
      </c>
      <c r="N69" s="8">
        <v>449</v>
      </c>
      <c r="O69" s="8">
        <v>373</v>
      </c>
      <c r="P69" s="8">
        <v>76</v>
      </c>
      <c r="Q69" s="8">
        <v>88</v>
      </c>
      <c r="R69" s="8">
        <v>65</v>
      </c>
      <c r="S69" s="8">
        <v>23</v>
      </c>
    </row>
    <row r="70" spans="1:19" x14ac:dyDescent="0.2">
      <c r="C70" s="26"/>
      <c r="D70" s="26"/>
    </row>
    <row r="71" spans="1:19" x14ac:dyDescent="0.2">
      <c r="A71" s="4" t="str">
        <f>VLOOKUP("&lt;Quelle_1&gt;",Uebersetzungen!$B$3:$E$52,Uebersetzungen!$B$2+1,FALSE)</f>
        <v>Quelle: BFS (BEVNAT)</v>
      </c>
    </row>
    <row r="72" spans="1:19" x14ac:dyDescent="0.2">
      <c r="A72" s="4" t="str">
        <f>VLOOKUP("&lt;Aktualisierung&gt;",Uebersetzungen!$B$3:$E$52,Uebersetzungen!$B$2+1,FALSE)</f>
        <v>Letztmals aktualisiert am: 23.06.2026</v>
      </c>
    </row>
  </sheetData>
  <sheetProtection sheet="1" objects="1" scenarios="1"/>
  <mergeCells count="7">
    <mergeCell ref="Q11:S11"/>
    <mergeCell ref="A7:D7"/>
    <mergeCell ref="B11:D11"/>
    <mergeCell ref="E11:G11"/>
    <mergeCell ref="H11:J11"/>
    <mergeCell ref="K11:M11"/>
    <mergeCell ref="N11:P11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285750</xdr:colOff>
                    <xdr:row>1</xdr:row>
                    <xdr:rowOff>114300</xdr:rowOff>
                  </from>
                  <to>
                    <xdr:col>8</xdr:col>
                    <xdr:colOff>571500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285750</xdr:colOff>
                    <xdr:row>2</xdr:row>
                    <xdr:rowOff>104775</xdr:rowOff>
                  </from>
                  <to>
                    <xdr:col>9</xdr:col>
                    <xdr:colOff>171450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66675</xdr:rowOff>
                  </from>
                  <to>
                    <xdr:col>8</xdr:col>
                    <xdr:colOff>571500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G25" sqref="G25"/>
    </sheetView>
  </sheetViews>
  <sheetFormatPr baseColWidth="10" defaultColWidth="12.5703125" defaultRowHeight="12.75" x14ac:dyDescent="0.2"/>
  <cols>
    <col min="1" max="1" width="8.5703125" style="14" bestFit="1" customWidth="1"/>
    <col min="2" max="2" width="17.7109375" style="14" bestFit="1" customWidth="1"/>
    <col min="3" max="3" width="46.7109375" style="14" bestFit="1" customWidth="1"/>
    <col min="4" max="4" width="47.5703125" style="14" bestFit="1" customWidth="1"/>
    <col min="5" max="5" width="47" style="14" bestFit="1" customWidth="1"/>
    <col min="6" max="16384" width="12.5703125" style="14"/>
  </cols>
  <sheetData>
    <row r="1" spans="1:6" x14ac:dyDescent="0.2">
      <c r="A1" s="12" t="s">
        <v>10</v>
      </c>
      <c r="B1" s="12" t="s">
        <v>11</v>
      </c>
      <c r="C1" s="12" t="s">
        <v>12</v>
      </c>
      <c r="D1" s="12" t="s">
        <v>13</v>
      </c>
      <c r="E1" s="12" t="s">
        <v>14</v>
      </c>
      <c r="F1" s="13"/>
    </row>
    <row r="2" spans="1:6" x14ac:dyDescent="0.2">
      <c r="A2" s="15" t="s">
        <v>15</v>
      </c>
      <c r="B2" s="16">
        <v>1</v>
      </c>
      <c r="C2" s="13"/>
      <c r="D2" s="13"/>
      <c r="E2" s="13"/>
      <c r="F2" s="13"/>
    </row>
    <row r="3" spans="1:6" x14ac:dyDescent="0.2">
      <c r="A3" s="15"/>
      <c r="B3" s="14" t="s">
        <v>16</v>
      </c>
      <c r="C3" s="17" t="s">
        <v>17</v>
      </c>
      <c r="D3" s="17" t="s">
        <v>18</v>
      </c>
      <c r="E3" s="17" t="s">
        <v>19</v>
      </c>
      <c r="F3" s="13"/>
    </row>
    <row r="4" spans="1:6" ht="38.25" x14ac:dyDescent="0.2">
      <c r="A4" s="15" t="s">
        <v>20</v>
      </c>
      <c r="B4" s="14" t="s">
        <v>21</v>
      </c>
      <c r="C4" s="18" t="s">
        <v>42</v>
      </c>
      <c r="D4" s="18" t="s">
        <v>45</v>
      </c>
      <c r="E4" s="18" t="s">
        <v>46</v>
      </c>
      <c r="F4" s="13"/>
    </row>
    <row r="5" spans="1:6" x14ac:dyDescent="0.2">
      <c r="A5" s="15"/>
      <c r="B5" s="14" t="s">
        <v>22</v>
      </c>
      <c r="C5" s="18"/>
      <c r="D5" s="18"/>
      <c r="E5" s="18"/>
      <c r="F5" s="13"/>
    </row>
    <row r="6" spans="1:6" x14ac:dyDescent="0.2">
      <c r="A6" s="15"/>
      <c r="B6" s="15"/>
      <c r="C6" s="19"/>
      <c r="D6" s="19"/>
      <c r="E6" s="19"/>
      <c r="F6" s="13"/>
    </row>
    <row r="7" spans="1:6" x14ac:dyDescent="0.2">
      <c r="A7" s="15" t="s">
        <v>23</v>
      </c>
      <c r="B7" s="14" t="s">
        <v>24</v>
      </c>
      <c r="C7" s="20" t="s">
        <v>0</v>
      </c>
      <c r="D7" s="18" t="s">
        <v>0</v>
      </c>
      <c r="E7" s="18" t="s">
        <v>31</v>
      </c>
      <c r="F7" s="13"/>
    </row>
    <row r="8" spans="1:6" x14ac:dyDescent="0.2">
      <c r="A8" s="15"/>
      <c r="B8" s="14" t="s">
        <v>26</v>
      </c>
      <c r="C8" s="20" t="s">
        <v>1</v>
      </c>
      <c r="D8" s="18" t="s">
        <v>47</v>
      </c>
      <c r="E8" s="18" t="s">
        <v>55</v>
      </c>
      <c r="F8" s="13"/>
    </row>
    <row r="9" spans="1:6" x14ac:dyDescent="0.2">
      <c r="A9" s="15"/>
      <c r="B9" s="20" t="s">
        <v>27</v>
      </c>
      <c r="C9" s="14" t="s">
        <v>2</v>
      </c>
      <c r="D9" s="18" t="s">
        <v>2</v>
      </c>
      <c r="E9" s="18" t="s">
        <v>2</v>
      </c>
      <c r="F9" s="13"/>
    </row>
    <row r="10" spans="1:6" x14ac:dyDescent="0.2">
      <c r="A10" s="15"/>
      <c r="B10" s="20" t="s">
        <v>28</v>
      </c>
      <c r="C10" s="14" t="s">
        <v>3</v>
      </c>
      <c r="D10" s="18" t="s">
        <v>3</v>
      </c>
      <c r="E10" s="18" t="s">
        <v>3</v>
      </c>
      <c r="F10" s="15"/>
    </row>
    <row r="11" spans="1:6" x14ac:dyDescent="0.2">
      <c r="A11" s="15"/>
      <c r="B11" s="20" t="s">
        <v>29</v>
      </c>
      <c r="C11" s="14" t="s">
        <v>4</v>
      </c>
      <c r="D11" s="18" t="s">
        <v>48</v>
      </c>
      <c r="E11" s="18" t="s">
        <v>4</v>
      </c>
      <c r="F11" s="13"/>
    </row>
    <row r="12" spans="1:6" x14ac:dyDescent="0.2">
      <c r="A12" s="15"/>
      <c r="B12" s="20" t="s">
        <v>30</v>
      </c>
      <c r="C12" s="14" t="s">
        <v>5</v>
      </c>
      <c r="D12" s="18" t="s">
        <v>49</v>
      </c>
      <c r="E12" s="18" t="s">
        <v>56</v>
      </c>
      <c r="F12" s="13"/>
    </row>
    <row r="13" spans="1:6" x14ac:dyDescent="0.2">
      <c r="A13" s="15"/>
      <c r="B13" s="15"/>
      <c r="C13" s="19"/>
      <c r="D13" s="19"/>
      <c r="E13" s="19"/>
      <c r="F13" s="15"/>
    </row>
    <row r="14" spans="1:6" x14ac:dyDescent="0.2">
      <c r="A14" s="15"/>
      <c r="B14" s="14" t="s">
        <v>40</v>
      </c>
      <c r="C14" s="18" t="s">
        <v>8</v>
      </c>
      <c r="D14" s="18" t="s">
        <v>50</v>
      </c>
      <c r="E14" s="18" t="s">
        <v>25</v>
      </c>
      <c r="F14" s="13"/>
    </row>
    <row r="15" spans="1:6" x14ac:dyDescent="0.2">
      <c r="A15" s="15"/>
      <c r="B15" s="20" t="s">
        <v>41</v>
      </c>
      <c r="C15" s="18" t="s">
        <v>0</v>
      </c>
      <c r="D15" s="18" t="s">
        <v>0</v>
      </c>
      <c r="E15" s="18" t="s">
        <v>31</v>
      </c>
      <c r="F15" s="13"/>
    </row>
    <row r="16" spans="1:6" x14ac:dyDescent="0.2">
      <c r="A16" s="15"/>
      <c r="B16" s="20" t="s">
        <v>43</v>
      </c>
      <c r="C16" s="18" t="s">
        <v>6</v>
      </c>
      <c r="D16" s="18" t="s">
        <v>51</v>
      </c>
      <c r="E16" s="18" t="s">
        <v>53</v>
      </c>
      <c r="F16" s="13"/>
    </row>
    <row r="17" spans="1:6" x14ac:dyDescent="0.2">
      <c r="A17" s="15"/>
      <c r="B17" s="20" t="s">
        <v>44</v>
      </c>
      <c r="C17" s="18" t="s">
        <v>7</v>
      </c>
      <c r="D17" s="18" t="s">
        <v>52</v>
      </c>
      <c r="E17" s="18" t="s">
        <v>54</v>
      </c>
      <c r="F17" s="13"/>
    </row>
    <row r="18" spans="1:6" x14ac:dyDescent="0.2">
      <c r="A18" s="15"/>
      <c r="B18" s="13"/>
      <c r="C18" s="21"/>
      <c r="D18" s="21"/>
      <c r="E18" s="21"/>
      <c r="F18" s="13"/>
    </row>
    <row r="19" spans="1:6" x14ac:dyDescent="0.2">
      <c r="A19" s="15"/>
      <c r="B19" s="14" t="s">
        <v>32</v>
      </c>
      <c r="C19" s="18"/>
      <c r="D19" s="18"/>
      <c r="E19" s="22"/>
      <c r="F19" s="13"/>
    </row>
    <row r="20" spans="1:6" x14ac:dyDescent="0.2">
      <c r="A20" s="13"/>
      <c r="B20" s="14" t="s">
        <v>33</v>
      </c>
      <c r="C20" s="18"/>
      <c r="D20" s="18"/>
      <c r="E20" s="22"/>
      <c r="F20" s="13"/>
    </row>
    <row r="21" spans="1:6" x14ac:dyDescent="0.2">
      <c r="A21" s="13"/>
      <c r="B21" s="14" t="s">
        <v>34</v>
      </c>
      <c r="C21" s="18"/>
      <c r="D21" s="18"/>
      <c r="E21" s="18"/>
      <c r="F21" s="13"/>
    </row>
    <row r="22" spans="1:6" x14ac:dyDescent="0.2">
      <c r="A22" s="13"/>
      <c r="B22" s="14" t="s">
        <v>35</v>
      </c>
      <c r="C22" s="18"/>
      <c r="D22" s="18"/>
      <c r="E22" s="18"/>
      <c r="F22" s="13"/>
    </row>
    <row r="23" spans="1:6" x14ac:dyDescent="0.2">
      <c r="A23" s="13"/>
      <c r="B23" s="13"/>
      <c r="C23" s="21"/>
      <c r="D23" s="21"/>
      <c r="E23" s="21"/>
      <c r="F23" s="13"/>
    </row>
    <row r="24" spans="1:6" x14ac:dyDescent="0.2">
      <c r="A24" s="13" t="s">
        <v>23</v>
      </c>
      <c r="B24" s="14" t="s">
        <v>36</v>
      </c>
      <c r="C24" s="18" t="s">
        <v>9</v>
      </c>
      <c r="D24" s="18" t="s">
        <v>37</v>
      </c>
      <c r="E24" s="18" t="s">
        <v>38</v>
      </c>
      <c r="F24" s="13"/>
    </row>
    <row r="25" spans="1:6" x14ac:dyDescent="0.2">
      <c r="A25" s="13" t="s">
        <v>20</v>
      </c>
      <c r="B25" s="23" t="s">
        <v>39</v>
      </c>
      <c r="C25" s="24" t="s">
        <v>57</v>
      </c>
      <c r="D25" s="24" t="s">
        <v>58</v>
      </c>
      <c r="E25" s="24" t="s">
        <v>59</v>
      </c>
      <c r="F25" s="13"/>
    </row>
    <row r="26" spans="1:6" x14ac:dyDescent="0.2">
      <c r="A26" s="13"/>
      <c r="B26" s="13"/>
      <c r="C26" s="21"/>
      <c r="D26" s="21"/>
      <c r="E26" s="21"/>
      <c r="F26" s="13"/>
    </row>
    <row r="27" spans="1:6" x14ac:dyDescent="0.2">
      <c r="A27" s="15"/>
      <c r="B27" s="16"/>
      <c r="C27" s="21"/>
      <c r="D27" s="21"/>
      <c r="E27" s="21"/>
      <c r="F27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0159c3ad1d99a53bbf2cfd31240bd10e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2960aef24aa051289c77623f8da72da1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1010</Benutzerdefinierte_x0020_ID>
    <Titel_RM xmlns="9d1f6504-c754-4527-a358-047ce8521f96">Naschientschas vivas tenor vegliadetgna da la mamma e naziunalitad, 1969-2025</Titel_RM>
    <Titel_DE xmlns="9d1f6504-c754-4527-a358-047ce8521f96">Lebendgeburten nach Alter der Mutter und Staatsangehörigkeit, 1969-2025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Nati vivi per età della madre e nazionalità, 1969-2025</Titel_IT>
  </documentManagement>
</p:properties>
</file>

<file path=customXml/itemProps1.xml><?xml version="1.0" encoding="utf-8"?>
<ds:datastoreItem xmlns:ds="http://schemas.openxmlformats.org/officeDocument/2006/customXml" ds:itemID="{C20F0AFA-BD6A-4D08-8D93-220A02876D09}"/>
</file>

<file path=customXml/itemProps2.xml><?xml version="1.0" encoding="utf-8"?>
<ds:datastoreItem xmlns:ds="http://schemas.openxmlformats.org/officeDocument/2006/customXml" ds:itemID="{C255AD49-D4C0-4641-9D42-2B47F744D1EC}"/>
</file>

<file path=customXml/itemProps3.xml><?xml version="1.0" encoding="utf-8"?>
<ds:datastoreItem xmlns:ds="http://schemas.openxmlformats.org/officeDocument/2006/customXml" ds:itemID="{73B768A3-BE8C-4258-AD67-65506CD4BE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Lebendgeburten</vt:lpstr>
      <vt:lpstr>Uebersetzungen</vt:lpstr>
      <vt:lpstr>Lebendgeburten!Druckbereich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Lebendgeburten nach Alter der Mutter und Staatsangehörigkeit</dc:title>
  <dc:creator>Stricker Luzius</dc:creator>
  <cp:lastModifiedBy>Monstein Urs (AWT GR)</cp:lastModifiedBy>
  <cp:lastPrinted>2013-07-12T08:36:55Z</cp:lastPrinted>
  <dcterms:created xsi:type="dcterms:W3CDTF">2013-07-04T09:58:49Z</dcterms:created>
  <dcterms:modified xsi:type="dcterms:W3CDTF">2026-06-23T09:21:02Z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2025-06-06T06:33:52Z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3ecb3fc6-9627-4e06-adec-f061f397b517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